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305"/>
  </bookViews>
  <sheets>
    <sheet name="17-05-2024" sheetId="1" r:id="rId1"/>
  </sheets>
  <definedNames>
    <definedName name="_xlnm._FilterDatabase" localSheetId="0" hidden="1">'17-05-2024'!$A$4:$N$88</definedName>
    <definedName name="_xlnm.Print_Area" localSheetId="0">'17-05-2024'!$A$1:$N$88</definedName>
  </definedNames>
  <calcPr calcId="124519"/>
</workbook>
</file>

<file path=xl/calcChain.xml><?xml version="1.0" encoding="utf-8"?>
<calcChain xmlns="http://schemas.openxmlformats.org/spreadsheetml/2006/main">
  <c r="E159" i="1"/>
  <c r="E162"/>
  <c r="I6" s="1"/>
  <c r="D162"/>
  <c r="M159"/>
  <c r="D159"/>
  <c r="L29"/>
  <c r="I69" l="1"/>
  <c r="I5"/>
  <c r="I8"/>
  <c r="I13"/>
  <c r="I19"/>
  <c r="I23"/>
  <c r="I28"/>
  <c r="I34"/>
  <c r="I39"/>
  <c r="I43"/>
  <c r="I48"/>
  <c r="I54"/>
  <c r="I60"/>
  <c r="I64"/>
  <c r="I73"/>
  <c r="I77"/>
  <c r="I81"/>
  <c r="I86"/>
  <c r="I90"/>
  <c r="I95"/>
  <c r="I99"/>
  <c r="I105"/>
  <c r="I109"/>
  <c r="I114"/>
  <c r="I118"/>
  <c r="I124"/>
  <c r="I129"/>
  <c r="I134"/>
  <c r="I138"/>
  <c r="I144"/>
  <c r="I148"/>
  <c r="I155"/>
  <c r="I12"/>
  <c r="I18"/>
  <c r="I22"/>
  <c r="I27"/>
  <c r="I32"/>
  <c r="I37"/>
  <c r="I42"/>
  <c r="I47"/>
  <c r="I53"/>
  <c r="I59"/>
  <c r="I63"/>
  <c r="I68"/>
  <c r="I72"/>
  <c r="I76"/>
  <c r="I80"/>
  <c r="I85"/>
  <c r="I89"/>
  <c r="I94"/>
  <c r="I98"/>
  <c r="I103"/>
  <c r="I108"/>
  <c r="I113"/>
  <c r="I117"/>
  <c r="I122"/>
  <c r="I127"/>
  <c r="I133"/>
  <c r="I137"/>
  <c r="I143"/>
  <c r="I147"/>
  <c r="I154"/>
  <c r="I10"/>
  <c r="I16"/>
  <c r="I21"/>
  <c r="I26"/>
  <c r="I31"/>
  <c r="I36"/>
  <c r="I41"/>
  <c r="I46"/>
  <c r="I52"/>
  <c r="I58"/>
  <c r="I62"/>
  <c r="I67"/>
  <c r="I71"/>
  <c r="I75"/>
  <c r="I79"/>
  <c r="I84"/>
  <c r="I88"/>
  <c r="I92"/>
  <c r="I97"/>
  <c r="I101"/>
  <c r="I107"/>
  <c r="I111"/>
  <c r="I116"/>
  <c r="I121"/>
  <c r="I126"/>
  <c r="I132"/>
  <c r="I136"/>
  <c r="I140"/>
  <c r="I145"/>
  <c r="I153"/>
  <c r="I157"/>
  <c r="I9"/>
  <c r="I15"/>
  <c r="I20"/>
  <c r="I24"/>
  <c r="I30"/>
  <c r="I35"/>
  <c r="I40"/>
  <c r="I45"/>
  <c r="I49"/>
  <c r="I56"/>
  <c r="I61"/>
  <c r="I66"/>
  <c r="I70"/>
  <c r="I74"/>
  <c r="I78"/>
  <c r="I83"/>
  <c r="I87"/>
  <c r="I91"/>
  <c r="I96"/>
  <c r="I100"/>
  <c r="I106"/>
  <c r="I110"/>
  <c r="I115"/>
  <c r="I120"/>
  <c r="I125"/>
  <c r="I130"/>
  <c r="I135"/>
  <c r="I139"/>
  <c r="I149"/>
  <c r="I156"/>
  <c r="L81"/>
  <c r="L80"/>
  <c r="L79"/>
  <c r="L78"/>
  <c r="L77"/>
  <c r="L76"/>
  <c r="L75"/>
  <c r="L74"/>
  <c r="L73"/>
  <c r="L72"/>
  <c r="L71"/>
  <c r="L70"/>
  <c r="L69"/>
  <c r="L68"/>
  <c r="L67"/>
  <c r="L64"/>
  <c r="L63"/>
  <c r="L62"/>
  <c r="L61"/>
  <c r="L60"/>
  <c r="L59"/>
  <c r="L58"/>
  <c r="L56"/>
  <c r="L54"/>
  <c r="L53"/>
  <c r="L52"/>
  <c r="L49"/>
  <c r="L48"/>
  <c r="L47"/>
  <c r="L46"/>
  <c r="L45"/>
  <c r="L43"/>
  <c r="L41"/>
  <c r="L40"/>
  <c r="L36"/>
  <c r="L35"/>
  <c r="L34"/>
  <c r="L32"/>
  <c r="L31"/>
  <c r="L30"/>
  <c r="L28"/>
  <c r="L27"/>
  <c r="L26"/>
  <c r="L24"/>
  <c r="L23"/>
  <c r="L22"/>
  <c r="L21"/>
  <c r="L20"/>
  <c r="L19"/>
  <c r="L18"/>
  <c r="L16"/>
  <c r="L15"/>
  <c r="L13"/>
  <c r="L12"/>
  <c r="L10"/>
  <c r="L8"/>
  <c r="L6"/>
  <c r="L88" l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I57" l="1"/>
  <c r="I82"/>
  <c r="I33"/>
  <c r="I44"/>
  <c r="I55"/>
  <c r="I17"/>
  <c r="I51"/>
  <c r="I50"/>
  <c r="I65"/>
  <c r="I25"/>
</calcChain>
</file>

<file path=xl/sharedStrings.xml><?xml version="1.0" encoding="utf-8"?>
<sst xmlns="http://schemas.openxmlformats.org/spreadsheetml/2006/main" count="840" uniqueCount="174">
  <si>
    <t>Amount of claim under verification</t>
  </si>
  <si>
    <t>% of voting share in CoC</t>
  </si>
  <si>
    <t>-</t>
  </si>
  <si>
    <t>List of unsecured financial creditors belonging to any class of creditors</t>
  </si>
  <si>
    <t>NO</t>
  </si>
  <si>
    <r>
      <rPr>
        <b/>
        <sz val="11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</si>
  <si>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</si>
  <si>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</si>
  <si>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</si>
  <si>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</si>
  <si>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any mutual dues,
that may be set-off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</si>
  <si>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</si>
  <si>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</si>
  <si>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</si>
  <si>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</si>
  <si>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</si>
  <si>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</si>
  <si>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</si>
  <si>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</si>
  <si>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Deposit Holder</t>
  </si>
  <si>
    <t>Surender Mehra</t>
  </si>
  <si>
    <t>Chandu Ram</t>
  </si>
  <si>
    <t>Ramel Singh</t>
  </si>
  <si>
    <t>Vikas Patial</t>
  </si>
  <si>
    <t>Vindra Devi</t>
  </si>
  <si>
    <t>Rajesh Patial</t>
  </si>
  <si>
    <t>Manju Bala</t>
  </si>
  <si>
    <t>Kuldeep Kumar</t>
  </si>
  <si>
    <t>Anil Kumar</t>
  </si>
  <si>
    <t>14/05/2024</t>
  </si>
  <si>
    <t>Raman Kumar</t>
  </si>
  <si>
    <t>Abhilasha Shaarma</t>
  </si>
  <si>
    <t>Praggy Sharma</t>
  </si>
  <si>
    <t>Varindra Kumari</t>
  </si>
  <si>
    <t>Shivangi Dhiman</t>
  </si>
  <si>
    <t>Sonu Devi</t>
  </si>
  <si>
    <t>Harsh Kumar</t>
  </si>
  <si>
    <t>Neeta Kumari</t>
  </si>
  <si>
    <t>Kanta Devi</t>
  </si>
  <si>
    <t>Desh Raj</t>
  </si>
  <si>
    <t>Pratyush Indoria</t>
  </si>
  <si>
    <t>Sandhaya Devi</t>
  </si>
  <si>
    <t>Krishna Devi</t>
  </si>
  <si>
    <t>14/5/2024</t>
  </si>
  <si>
    <t>Nikhil Rana</t>
  </si>
  <si>
    <t>Parveen Kumari</t>
  </si>
  <si>
    <t>Parja Ram</t>
  </si>
  <si>
    <t>Shanti Lal Sharma</t>
  </si>
  <si>
    <t>Dhruv Rathore</t>
  </si>
  <si>
    <t>Santosh Kumari</t>
  </si>
  <si>
    <t>Shailja Thakur</t>
  </si>
  <si>
    <t>Lalita Devi</t>
  </si>
  <si>
    <t>Nirmala Devi</t>
  </si>
  <si>
    <t>Hem Raj</t>
  </si>
  <si>
    <t>Sushma Kumari</t>
  </si>
  <si>
    <t>Jagdish Chand</t>
  </si>
  <si>
    <t>Sunita Devi</t>
  </si>
  <si>
    <t>Chander Lekha</t>
  </si>
  <si>
    <t>Jatin Dadwal</t>
  </si>
  <si>
    <t>Devansh Indoria</t>
  </si>
  <si>
    <t>Kanta</t>
  </si>
  <si>
    <t>Priyanka Thakur</t>
  </si>
  <si>
    <t>Sudesh Devi</t>
  </si>
  <si>
    <t>Partap Singh</t>
  </si>
  <si>
    <t>Subhadra Devi</t>
  </si>
  <si>
    <t>Naitik Thakur</t>
  </si>
  <si>
    <t>Palak Thakur</t>
  </si>
  <si>
    <t>Kesar Singh Dadwal</t>
  </si>
  <si>
    <t>Baby Bala</t>
  </si>
  <si>
    <t>Kajal Rana</t>
  </si>
  <si>
    <t>Aditya Thakur</t>
  </si>
  <si>
    <t>Davinder Kumar</t>
  </si>
  <si>
    <t>Nirjla Thakur</t>
  </si>
  <si>
    <t>Narinder Kumar</t>
  </si>
  <si>
    <t>Ashwani Kumar</t>
  </si>
  <si>
    <t>Gurdass Chand</t>
  </si>
  <si>
    <t>Rozi Bala</t>
  </si>
  <si>
    <t>Gaytri Devi</t>
  </si>
  <si>
    <t>Prachi Indoria</t>
  </si>
  <si>
    <t>Monika Rani</t>
  </si>
  <si>
    <t>Naincy</t>
  </si>
  <si>
    <t>Yukti Indoria</t>
  </si>
  <si>
    <t>Sushma Devi</t>
  </si>
  <si>
    <t>Priyanshu Mehra</t>
  </si>
  <si>
    <t>Sumita Devi</t>
  </si>
  <si>
    <t>Parveen Lata</t>
  </si>
  <si>
    <t>Anita Devi</t>
  </si>
  <si>
    <t>Anmol Patial</t>
  </si>
  <si>
    <t>16/05/2024</t>
  </si>
  <si>
    <t>Joginder Singh</t>
  </si>
  <si>
    <t>Ritika Patial</t>
  </si>
  <si>
    <t>Rekha Devi</t>
  </si>
  <si>
    <t>AshwaniKumar</t>
  </si>
  <si>
    <t>Akshit Patial</t>
  </si>
  <si>
    <t>Yes</t>
  </si>
  <si>
    <t>Anjana Devi</t>
  </si>
  <si>
    <t>17/05/2024</t>
  </si>
  <si>
    <t>Sunil Kumar</t>
  </si>
  <si>
    <t>Ravindero Devi</t>
  </si>
  <si>
    <t>Lt. Rajinder Pal through Ravindero Devi</t>
  </si>
  <si>
    <t>Pooja Kumari</t>
  </si>
  <si>
    <t>Sahil</t>
  </si>
  <si>
    <t>25/06/2024</t>
  </si>
  <si>
    <t>Vishal</t>
  </si>
  <si>
    <t>Ashok Kumar</t>
  </si>
  <si>
    <t>Suman Lata</t>
  </si>
  <si>
    <t>Uttam Singh</t>
  </si>
  <si>
    <t>Shanvi</t>
  </si>
  <si>
    <t>Abhinav Thakur</t>
  </si>
  <si>
    <t>Abhishek Raghubanshi</t>
  </si>
  <si>
    <t>Priyanka Kumari</t>
  </si>
  <si>
    <t>Vipin Kumar</t>
  </si>
  <si>
    <t>Rattni Devi</t>
  </si>
  <si>
    <t>Tirlok Singh Dadhwal</t>
  </si>
  <si>
    <t>Suresh Singh Dadhwal</t>
  </si>
  <si>
    <t>Naresh Kumar</t>
  </si>
  <si>
    <t>YES</t>
  </si>
  <si>
    <t>Aaradhya Thakur through Tirlok Singh Dadhwal</t>
  </si>
  <si>
    <t>Sunil Kumar Patiyal</t>
  </si>
  <si>
    <t>Satyapal Singh</t>
  </si>
  <si>
    <t>Kiran Patiyal</t>
  </si>
  <si>
    <t>Sakuntla Devi</t>
  </si>
  <si>
    <t>Nikhil Patiyal</t>
  </si>
  <si>
    <t>Jasbir Singh</t>
  </si>
  <si>
    <t>Kunta Devi</t>
  </si>
  <si>
    <t>Poonam</t>
  </si>
  <si>
    <t>Mehak</t>
  </si>
  <si>
    <t>Priya</t>
  </si>
  <si>
    <t>Abhay Thakur through Jasbir Singh</t>
  </si>
  <si>
    <t>Sapna Kumari</t>
  </si>
  <si>
    <t>Urmila Devi</t>
  </si>
  <si>
    <t>Aruna Rani</t>
  </si>
  <si>
    <t>Nikhil Kumar</t>
  </si>
  <si>
    <t>Karam Singh</t>
  </si>
  <si>
    <t>Poonam Kumari</t>
  </si>
  <si>
    <t>Anupam Thakur</t>
  </si>
  <si>
    <t>Jyoti Kumari</t>
  </si>
  <si>
    <t>Gurmeet Singh</t>
  </si>
  <si>
    <t>Diksha Kumari</t>
  </si>
  <si>
    <t>Rattan Singh</t>
  </si>
  <si>
    <t>Rakesh Kumar</t>
  </si>
  <si>
    <t xml:space="preserve">Aarush Patiyal </t>
  </si>
  <si>
    <t>Anju Devi</t>
  </si>
  <si>
    <t>Urmila Rani</t>
  </si>
  <si>
    <t>Aryan Patiyal</t>
  </si>
  <si>
    <t>Milap Chand</t>
  </si>
  <si>
    <t>Rajeev Patal</t>
  </si>
  <si>
    <t>Meena Devi</t>
  </si>
  <si>
    <t>Monika Thakur</t>
  </si>
  <si>
    <t>Anup Chandel</t>
  </si>
  <si>
    <t>Lt. Ranjeet Singh through Urmila Rani</t>
  </si>
  <si>
    <t>Poonam Rani</t>
  </si>
  <si>
    <t>Vijay Kumar</t>
  </si>
  <si>
    <t>Anjna Kumari</t>
  </si>
  <si>
    <t>Riya Kumari</t>
  </si>
  <si>
    <t>Ridhi Kumari</t>
  </si>
  <si>
    <t>Kiran Kumari</t>
  </si>
  <si>
    <t>Pardeep Kumar</t>
  </si>
  <si>
    <t>Krishan Chand</t>
  </si>
  <si>
    <t>Ravesh Patial</t>
  </si>
  <si>
    <t>Karan Kumar</t>
  </si>
  <si>
    <t>Neera Devi</t>
  </si>
  <si>
    <t>Gram Sudhar</t>
  </si>
  <si>
    <t>Bachiter Singh</t>
  </si>
  <si>
    <t>Bimla Devi</t>
  </si>
  <si>
    <t>Kiran Patial</t>
  </si>
  <si>
    <t>Sanjeev Kumar</t>
  </si>
  <si>
    <t>Ankita Patiyal</t>
  </si>
  <si>
    <t>Anjani Kumari</t>
  </si>
  <si>
    <t>Total</t>
  </si>
  <si>
    <t>Manohar Lal</t>
  </si>
  <si>
    <t>Shivam Mehra</t>
  </si>
  <si>
    <t>Bant Raj</t>
  </si>
  <si>
    <t>Annexure-1
Name of the corporate debtor:  Jaryal Motor Finance Company Limited; Date of commencement of CIRP: 24-04-2024; List of creditors as on: 14-08-2024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</si>
</sst>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</numFmts>
  <fonts count="6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4" fillId="0" borderId="12" xfId="0" applyFont="1" applyBorder="1"/>
    <xf numFmtId="0" fontId="3" fillId="0" borderId="7" xfId="0" applyFont="1" applyBorder="1" applyAlignment="1">
      <alignment horizontal="right" vertical="top" wrapText="1"/>
    </xf>
    <xf numFmtId="43" fontId="3" fillId="0" borderId="7" xfId="1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43" fontId="3" fillId="0" borderId="5" xfId="1" applyFont="1" applyFill="1" applyBorder="1" applyAlignment="1">
      <alignment horizontal="right" vertical="top" wrapText="1"/>
    </xf>
    <xf numFmtId="3" fontId="4" fillId="2" borderId="5" xfId="0" applyNumberFormat="1" applyFont="1" applyFill="1" applyBorder="1" applyAlignment="1">
      <alignment horizontal="right" vertical="top" wrapText="1"/>
    </xf>
    <xf numFmtId="43" fontId="3" fillId="0" borderId="5" xfId="1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43" fontId="3" fillId="0" borderId="13" xfId="1" applyFont="1" applyFill="1" applyBorder="1" applyAlignment="1">
      <alignment horizontal="right" vertical="top" wrapText="1"/>
    </xf>
    <xf numFmtId="43" fontId="3" fillId="0" borderId="14" xfId="1" applyFont="1" applyFill="1" applyBorder="1" applyAlignment="1">
      <alignment horizontal="right" vertical="top" wrapText="1"/>
    </xf>
    <xf numFmtId="43" fontId="3" fillId="0" borderId="14" xfId="1" applyFont="1" applyBorder="1" applyAlignment="1">
      <alignment horizontal="center" vertical="top"/>
    </xf>
    <xf numFmtId="43" fontId="3" fillId="0" borderId="14" xfId="1" applyFont="1" applyBorder="1" applyAlignment="1">
      <alignment vertical="top"/>
    </xf>
    <xf numFmtId="14" fontId="3" fillId="0" borderId="5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3" fillId="0" borderId="5" xfId="1" applyFont="1" applyFill="1" applyBorder="1" applyAlignment="1">
      <alignment vertical="top"/>
    </xf>
    <xf numFmtId="43" fontId="4" fillId="0" borderId="11" xfId="0" applyNumberFormat="1" applyFont="1" applyBorder="1" applyAlignment="1">
      <alignment vertical="top"/>
    </xf>
    <xf numFmtId="0" fontId="4" fillId="0" borderId="11" xfId="0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4" fontId="3" fillId="0" borderId="5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9" fontId="3" fillId="0" borderId="7" xfId="2" applyFont="1" applyFill="1" applyBorder="1" applyAlignment="1">
      <alignment horizontal="right" vertical="top" wrapText="1"/>
    </xf>
    <xf numFmtId="9" fontId="3" fillId="0" borderId="5" xfId="1" applyNumberFormat="1" applyFont="1" applyFill="1" applyBorder="1" applyAlignment="1">
      <alignment horizontal="right" vertical="top" wrapText="1"/>
    </xf>
    <xf numFmtId="10" fontId="3" fillId="0" borderId="7" xfId="2" applyNumberFormat="1" applyFont="1" applyFill="1" applyBorder="1" applyAlignment="1">
      <alignment horizontal="right" vertical="top" wrapText="1"/>
    </xf>
    <xf numFmtId="0" fontId="3" fillId="0" borderId="16" xfId="0" applyFont="1" applyBorder="1" applyAlignment="1">
      <alignment horizontal="left" vertical="top"/>
    </xf>
    <xf numFmtId="0" fontId="3" fillId="0" borderId="15" xfId="0" applyFont="1" applyBorder="1" applyAlignment="1">
      <alignment vertical="top"/>
    </xf>
    <xf numFmtId="43" fontId="3" fillId="0" borderId="8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43" fontId="3" fillId="0" borderId="0" xfId="3" applyNumberFormat="1" applyFont="1" applyAlignment="1">
      <alignment vertical="top"/>
    </xf>
    <xf numFmtId="43" fontId="3" fillId="0" borderId="7" xfId="0" applyNumberFormat="1" applyFont="1" applyBorder="1" applyAlignment="1">
      <alignment horizontal="right" vertical="top" wrapText="1"/>
    </xf>
    <xf numFmtId="43" fontId="3" fillId="0" borderId="5" xfId="0" applyNumberFormat="1" applyFont="1" applyBorder="1" applyAlignment="1">
      <alignment horizontal="right" vertical="top" wrapText="1"/>
    </xf>
    <xf numFmtId="43" fontId="3" fillId="0" borderId="11" xfId="0" applyNumberFormat="1" applyFont="1" applyBorder="1" applyAlignment="1">
      <alignment vertical="top"/>
    </xf>
    <xf numFmtId="9" fontId="3" fillId="0" borderId="0" xfId="2" applyFont="1" applyAlignment="1">
      <alignment vertical="top"/>
    </xf>
    <xf numFmtId="10" fontId="4" fillId="0" borderId="11" xfId="0" applyNumberFormat="1" applyFont="1" applyBorder="1" applyAlignment="1">
      <alignment vertical="top"/>
    </xf>
    <xf numFmtId="10" fontId="3" fillId="0" borderId="0" xfId="2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2"/>
  <sheetViews>
    <sheetView tabSelected="1" zoomScaleSheetLayoutView="115" workbookViewId="0">
      <pane ySplit="4" topLeftCell="A147" activePane="bottomLeft" state="frozen"/>
      <selection pane="bottomLeft" activeCell="E162" sqref="E162"/>
    </sheetView>
  </sheetViews>
  <sheetFormatPr defaultColWidth="8.85546875" defaultRowHeight="15"/>
  <cols>
    <col min="1" max="1" width="4.7109375" style="15" customWidth="1"/>
    <col min="2" max="2" width="37" style="15" customWidth="1"/>
    <col min="3" max="3" width="12.42578125" style="15" customWidth="1"/>
    <col min="4" max="4" width="18.7109375" style="15" customWidth="1"/>
    <col min="5" max="5" width="17" style="15" bestFit="1" customWidth="1"/>
    <col min="6" max="6" width="13.140625" style="15" customWidth="1"/>
    <col min="7" max="7" width="11" style="15" customWidth="1"/>
    <col min="8" max="8" width="11.140625" style="15" customWidth="1"/>
    <col min="9" max="9" width="11.5703125" style="15" bestFit="1" customWidth="1"/>
    <col min="10" max="10" width="10.28515625" style="15" customWidth="1"/>
    <col min="11" max="11" width="15.140625" style="15" customWidth="1"/>
    <col min="12" max="12" width="17.5703125" style="15" customWidth="1"/>
    <col min="13" max="13" width="15.7109375" style="15" customWidth="1"/>
    <col min="14" max="14" width="15.85546875" style="15" customWidth="1"/>
    <col min="15" max="16384" width="8.85546875" style="2"/>
  </cols>
  <sheetData>
    <row r="1" spans="1:14" ht="30.75" customHeight="1">
      <c r="A1" s="48" t="s">
        <v>173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thickBot="1">
      <c r="A2" s="48" t="s">
        <v>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5.75" thickBot="1">
      <c r="A3" s="50" t="s">
        <v>5</v>
      </c>
      <c r="B3" s="52" t="s">
        <v>6</v>
      </c>
      <c r="C3" s="54" t="s">
        <v>7</v>
      </c>
      <c r="D3" s="54"/>
      <c r="E3" s="55" t="s">
        <v>8</v>
      </c>
      <c r="F3" s="56"/>
      <c r="G3" s="56"/>
      <c r="H3" s="57"/>
      <c r="I3" s="56"/>
      <c r="J3" s="52" t="s">
        <v>9</v>
      </c>
      <c r="K3" s="52" t="s">
        <v>10</v>
      </c>
      <c r="L3" s="52" t="s">
        <v>11</v>
      </c>
      <c r="M3" s="54" t="s">
        <v>0</v>
      </c>
      <c r="N3" s="60" t="s">
        <v>12</v>
      </c>
    </row>
    <row r="4" spans="1:14" ht="69.75" customHeight="1" thickBot="1">
      <c r="A4" s="51"/>
      <c r="B4" s="53"/>
      <c r="C4" s="3" t="s">
        <v>13</v>
      </c>
      <c r="D4" s="3" t="s">
        <v>14</v>
      </c>
      <c r="E4" s="3" t="s">
        <v>15</v>
      </c>
      <c r="F4" s="3" t="s">
        <v>16</v>
      </c>
      <c r="G4" s="4" t="s">
        <v>17</v>
      </c>
      <c r="H4" s="5" t="s">
        <v>18</v>
      </c>
      <c r="I4" s="1" t="s">
        <v>1</v>
      </c>
      <c r="J4" s="53"/>
      <c r="K4" s="58"/>
      <c r="L4" s="53"/>
      <c r="M4" s="59"/>
      <c r="N4" s="61"/>
    </row>
    <row r="5" spans="1:14" ht="42.6" customHeight="1">
      <c r="A5" s="7">
        <v>1</v>
      </c>
      <c r="B5" s="17" t="s">
        <v>170</v>
      </c>
      <c r="C5" s="30">
        <v>45540</v>
      </c>
      <c r="D5" s="19">
        <v>660212</v>
      </c>
      <c r="E5" s="8">
        <v>660212</v>
      </c>
      <c r="F5" s="7" t="s">
        <v>19</v>
      </c>
      <c r="G5" s="7">
        <v>0</v>
      </c>
      <c r="H5" s="7" t="s">
        <v>4</v>
      </c>
      <c r="I5" s="34">
        <f>E5/E162</f>
        <v>1.4207426376440461E-2</v>
      </c>
      <c r="J5" s="7" t="s">
        <v>2</v>
      </c>
      <c r="K5" s="7" t="s">
        <v>2</v>
      </c>
      <c r="L5" s="8">
        <v>0</v>
      </c>
      <c r="M5" s="7" t="s">
        <v>2</v>
      </c>
      <c r="N5" s="7" t="s">
        <v>2</v>
      </c>
    </row>
    <row r="6" spans="1:14" ht="31.15" customHeight="1">
      <c r="A6" s="9">
        <f>A5+1</f>
        <v>2</v>
      </c>
      <c r="B6" s="17" t="s">
        <v>20</v>
      </c>
      <c r="C6" s="29">
        <v>45540</v>
      </c>
      <c r="D6" s="20">
        <v>336000</v>
      </c>
      <c r="E6" s="10">
        <v>336000</v>
      </c>
      <c r="F6" s="9" t="s">
        <v>19</v>
      </c>
      <c r="G6" s="9">
        <v>0</v>
      </c>
      <c r="H6" s="9" t="s">
        <v>4</v>
      </c>
      <c r="I6" s="34">
        <f>E6/E162</f>
        <v>7.2305490698199894E-3</v>
      </c>
      <c r="J6" s="9" t="s">
        <v>2</v>
      </c>
      <c r="K6" s="9" t="s">
        <v>2</v>
      </c>
      <c r="L6" s="8">
        <f t="shared" ref="L6:L69" si="0">D6-E6</f>
        <v>0</v>
      </c>
      <c r="M6" s="7" t="s">
        <v>2</v>
      </c>
      <c r="N6" s="9"/>
    </row>
    <row r="7" spans="1:14" ht="21" customHeight="1">
      <c r="A7" s="9">
        <f t="shared" ref="A7:A70" si="1">A6+1</f>
        <v>3</v>
      </c>
      <c r="B7" s="17" t="s">
        <v>21</v>
      </c>
      <c r="C7" s="29">
        <v>45540</v>
      </c>
      <c r="D7" s="20">
        <v>639000</v>
      </c>
      <c r="E7" s="10">
        <v>639000</v>
      </c>
      <c r="F7" s="9" t="s">
        <v>19</v>
      </c>
      <c r="G7" s="9">
        <v>0</v>
      </c>
      <c r="H7" s="9" t="s">
        <v>94</v>
      </c>
      <c r="I7" s="32">
        <v>0</v>
      </c>
      <c r="J7" s="9" t="s">
        <v>2</v>
      </c>
      <c r="K7" s="9" t="s">
        <v>2</v>
      </c>
      <c r="L7" s="8"/>
      <c r="M7" s="7"/>
      <c r="N7" s="9"/>
    </row>
    <row r="8" spans="1:14" ht="28.9" customHeight="1">
      <c r="A8" s="9">
        <f t="shared" si="1"/>
        <v>4</v>
      </c>
      <c r="B8" s="17" t="s">
        <v>22</v>
      </c>
      <c r="C8" s="29">
        <v>45540</v>
      </c>
      <c r="D8" s="20">
        <v>2137607</v>
      </c>
      <c r="E8" s="10">
        <v>2137607</v>
      </c>
      <c r="F8" s="9" t="s">
        <v>19</v>
      </c>
      <c r="G8" s="9">
        <v>0</v>
      </c>
      <c r="H8" s="9" t="s">
        <v>4</v>
      </c>
      <c r="I8" s="34">
        <f>E8/E162</f>
        <v>4.6000215194912791E-2</v>
      </c>
      <c r="J8" s="9" t="s">
        <v>2</v>
      </c>
      <c r="K8" s="9" t="s">
        <v>2</v>
      </c>
      <c r="L8" s="8">
        <f t="shared" si="0"/>
        <v>0</v>
      </c>
      <c r="M8" s="7" t="s">
        <v>2</v>
      </c>
      <c r="N8" s="9"/>
    </row>
    <row r="9" spans="1:14" ht="27" customHeight="1">
      <c r="A9" s="9">
        <f t="shared" si="1"/>
        <v>5</v>
      </c>
      <c r="B9" s="17" t="s">
        <v>23</v>
      </c>
      <c r="C9" s="29">
        <v>45540</v>
      </c>
      <c r="D9" s="20">
        <v>312750</v>
      </c>
      <c r="E9" s="10">
        <v>312750</v>
      </c>
      <c r="F9" s="9" t="s">
        <v>19</v>
      </c>
      <c r="G9" s="9">
        <v>0</v>
      </c>
      <c r="H9" s="9" t="s">
        <v>4</v>
      </c>
      <c r="I9" s="34">
        <f>E9/E162</f>
        <v>6.730220897577981E-3</v>
      </c>
      <c r="J9" s="9" t="s">
        <v>2</v>
      </c>
      <c r="K9" s="9" t="s">
        <v>2</v>
      </c>
      <c r="L9" s="8">
        <v>0</v>
      </c>
      <c r="M9" s="7" t="s">
        <v>2</v>
      </c>
      <c r="N9" s="9"/>
    </row>
    <row r="10" spans="1:14" ht="19.899999999999999" customHeight="1">
      <c r="A10" s="9">
        <f t="shared" si="1"/>
        <v>6</v>
      </c>
      <c r="B10" s="18" t="s">
        <v>24</v>
      </c>
      <c r="C10" s="29">
        <v>45540</v>
      </c>
      <c r="D10" s="20">
        <v>5437</v>
      </c>
      <c r="E10" s="10">
        <v>5437</v>
      </c>
      <c r="F10" s="9" t="s">
        <v>19</v>
      </c>
      <c r="G10" s="9">
        <v>0</v>
      </c>
      <c r="H10" s="9" t="s">
        <v>4</v>
      </c>
      <c r="I10" s="34">
        <f>E10/E162</f>
        <v>1.1700147408515263E-4</v>
      </c>
      <c r="J10" s="9" t="s">
        <v>2</v>
      </c>
      <c r="K10" s="9" t="s">
        <v>2</v>
      </c>
      <c r="L10" s="8">
        <f t="shared" si="0"/>
        <v>0</v>
      </c>
      <c r="M10" s="7"/>
      <c r="N10" s="9"/>
    </row>
    <row r="11" spans="1:14" ht="22.15" customHeight="1">
      <c r="A11" s="9">
        <f t="shared" si="1"/>
        <v>7</v>
      </c>
      <c r="B11" s="17" t="s">
        <v>25</v>
      </c>
      <c r="C11" s="23">
        <v>45540</v>
      </c>
      <c r="D11" s="20">
        <v>1124679</v>
      </c>
      <c r="E11" s="10">
        <v>1124679</v>
      </c>
      <c r="F11" s="9" t="s">
        <v>19</v>
      </c>
      <c r="G11" s="9">
        <v>0</v>
      </c>
      <c r="H11" s="9" t="s">
        <v>94</v>
      </c>
      <c r="I11" s="34">
        <v>0</v>
      </c>
      <c r="J11" s="9" t="s">
        <v>2</v>
      </c>
      <c r="K11" s="9" t="s">
        <v>2</v>
      </c>
      <c r="L11" s="8"/>
      <c r="M11" s="7"/>
      <c r="N11" s="9"/>
    </row>
    <row r="12" spans="1:14" ht="30">
      <c r="A12" s="9">
        <f t="shared" si="1"/>
        <v>8</v>
      </c>
      <c r="B12" s="17" t="s">
        <v>26</v>
      </c>
      <c r="C12" s="29">
        <v>45540</v>
      </c>
      <c r="D12" s="20">
        <v>160000</v>
      </c>
      <c r="E12" s="10">
        <v>160000</v>
      </c>
      <c r="F12" s="9" t="s">
        <v>19</v>
      </c>
      <c r="G12" s="9">
        <v>0</v>
      </c>
      <c r="H12" s="9" t="s">
        <v>4</v>
      </c>
      <c r="I12" s="34">
        <f>E12/E162</f>
        <v>3.4431186046761856E-3</v>
      </c>
      <c r="J12" s="9" t="s">
        <v>2</v>
      </c>
      <c r="K12" s="9" t="s">
        <v>2</v>
      </c>
      <c r="L12" s="8">
        <f t="shared" si="0"/>
        <v>0</v>
      </c>
      <c r="M12" s="7" t="s">
        <v>2</v>
      </c>
      <c r="N12" s="9"/>
    </row>
    <row r="13" spans="1:14" ht="22.9" customHeight="1">
      <c r="A13" s="9">
        <f t="shared" si="1"/>
        <v>9</v>
      </c>
      <c r="B13" s="17" t="s">
        <v>27</v>
      </c>
      <c r="C13" s="29">
        <v>45540</v>
      </c>
      <c r="D13" s="20">
        <v>239995</v>
      </c>
      <c r="E13" s="10">
        <v>239995</v>
      </c>
      <c r="F13" s="9" t="s">
        <v>19</v>
      </c>
      <c r="G13" s="9">
        <v>0</v>
      </c>
      <c r="H13" s="9" t="s">
        <v>4</v>
      </c>
      <c r="I13" s="34">
        <f>E13/E162</f>
        <v>5.1645703095578822E-3</v>
      </c>
      <c r="J13" s="9" t="s">
        <v>2</v>
      </c>
      <c r="K13" s="9" t="s">
        <v>2</v>
      </c>
      <c r="L13" s="8">
        <f t="shared" si="0"/>
        <v>0</v>
      </c>
      <c r="M13" s="7" t="s">
        <v>2</v>
      </c>
      <c r="N13" s="9"/>
    </row>
    <row r="14" spans="1:14" ht="21" customHeight="1">
      <c r="A14" s="9">
        <f t="shared" si="1"/>
        <v>10</v>
      </c>
      <c r="B14" s="17" t="s">
        <v>28</v>
      </c>
      <c r="C14" s="29" t="s">
        <v>29</v>
      </c>
      <c r="D14" s="20">
        <v>517500</v>
      </c>
      <c r="E14" s="10">
        <v>517500</v>
      </c>
      <c r="F14" s="9" t="s">
        <v>19</v>
      </c>
      <c r="G14" s="9">
        <v>0</v>
      </c>
      <c r="H14" s="9" t="s">
        <v>94</v>
      </c>
      <c r="I14" s="34">
        <v>0</v>
      </c>
      <c r="J14" s="9" t="s">
        <v>2</v>
      </c>
      <c r="K14" s="9" t="s">
        <v>2</v>
      </c>
      <c r="L14" s="8"/>
      <c r="M14" s="7"/>
      <c r="N14" s="9"/>
    </row>
    <row r="15" spans="1:14" ht="19.899999999999999" customHeight="1">
      <c r="A15" s="9">
        <f t="shared" si="1"/>
        <v>11</v>
      </c>
      <c r="B15" s="17" t="s">
        <v>30</v>
      </c>
      <c r="C15" s="29" t="s">
        <v>29</v>
      </c>
      <c r="D15" s="20">
        <v>980000</v>
      </c>
      <c r="E15" s="10">
        <v>980000</v>
      </c>
      <c r="F15" s="9" t="s">
        <v>19</v>
      </c>
      <c r="G15" s="9">
        <v>0</v>
      </c>
      <c r="H15" s="9" t="s">
        <v>4</v>
      </c>
      <c r="I15" s="34">
        <f>E15/E162</f>
        <v>2.1089101453641637E-2</v>
      </c>
      <c r="J15" s="9" t="s">
        <v>2</v>
      </c>
      <c r="K15" s="9" t="s">
        <v>2</v>
      </c>
      <c r="L15" s="8">
        <f t="shared" si="0"/>
        <v>0</v>
      </c>
      <c r="M15" s="7" t="s">
        <v>2</v>
      </c>
      <c r="N15" s="9"/>
    </row>
    <row r="16" spans="1:14" ht="16.899999999999999" customHeight="1">
      <c r="A16" s="9">
        <f t="shared" si="1"/>
        <v>12</v>
      </c>
      <c r="B16" s="17" t="s">
        <v>31</v>
      </c>
      <c r="C16" s="29" t="s">
        <v>29</v>
      </c>
      <c r="D16" s="20">
        <v>432000</v>
      </c>
      <c r="E16" s="10">
        <v>432000</v>
      </c>
      <c r="F16" s="9" t="s">
        <v>19</v>
      </c>
      <c r="G16" s="9">
        <v>0</v>
      </c>
      <c r="H16" s="9" t="s">
        <v>4</v>
      </c>
      <c r="I16" s="34">
        <f>E16/E162</f>
        <v>9.2964202326257014E-3</v>
      </c>
      <c r="J16" s="9" t="s">
        <v>2</v>
      </c>
      <c r="K16" s="9" t="s">
        <v>2</v>
      </c>
      <c r="L16" s="8">
        <f t="shared" si="0"/>
        <v>0</v>
      </c>
      <c r="M16" s="7" t="s">
        <v>2</v>
      </c>
      <c r="N16" s="9"/>
    </row>
    <row r="17" spans="1:14" ht="24.6" customHeight="1">
      <c r="A17" s="9">
        <f t="shared" si="1"/>
        <v>13</v>
      </c>
      <c r="B17" s="17" t="s">
        <v>32</v>
      </c>
      <c r="C17" s="29" t="s">
        <v>29</v>
      </c>
      <c r="D17" s="20">
        <v>75000</v>
      </c>
      <c r="E17" s="10"/>
      <c r="F17" s="9" t="s">
        <v>19</v>
      </c>
      <c r="G17" s="9">
        <v>0</v>
      </c>
      <c r="H17" s="9" t="s">
        <v>4</v>
      </c>
      <c r="I17" s="34">
        <f t="shared" ref="I17:I65" si="2">E17/$E$88*$I$88</f>
        <v>0</v>
      </c>
      <c r="J17" s="9" t="s">
        <v>2</v>
      </c>
      <c r="K17" s="9" t="s">
        <v>2</v>
      </c>
      <c r="L17" s="8"/>
      <c r="M17" s="42">
        <v>75000</v>
      </c>
      <c r="N17" s="9"/>
    </row>
    <row r="18" spans="1:14" ht="42" customHeight="1">
      <c r="A18" s="9">
        <f t="shared" si="1"/>
        <v>14</v>
      </c>
      <c r="B18" s="17" t="s">
        <v>33</v>
      </c>
      <c r="C18" s="29" t="s">
        <v>29</v>
      </c>
      <c r="D18" s="20">
        <v>172500</v>
      </c>
      <c r="E18" s="10">
        <v>172500</v>
      </c>
      <c r="F18" s="9" t="s">
        <v>19</v>
      </c>
      <c r="G18" s="9">
        <v>0</v>
      </c>
      <c r="H18" s="9" t="s">
        <v>4</v>
      </c>
      <c r="I18" s="34">
        <f>E18/E162</f>
        <v>3.7121122456665124E-3</v>
      </c>
      <c r="J18" s="9" t="s">
        <v>2</v>
      </c>
      <c r="K18" s="9" t="s">
        <v>2</v>
      </c>
      <c r="L18" s="8">
        <f t="shared" si="0"/>
        <v>0</v>
      </c>
      <c r="M18" s="42" t="s">
        <v>2</v>
      </c>
      <c r="N18" s="9"/>
    </row>
    <row r="19" spans="1:14" ht="24.6" customHeight="1">
      <c r="A19" s="9">
        <f t="shared" si="1"/>
        <v>15</v>
      </c>
      <c r="B19" s="17" t="s">
        <v>34</v>
      </c>
      <c r="C19" s="29" t="s">
        <v>29</v>
      </c>
      <c r="D19" s="20">
        <v>136500</v>
      </c>
      <c r="E19" s="10">
        <v>136500</v>
      </c>
      <c r="F19" s="9" t="s">
        <v>19</v>
      </c>
      <c r="G19" s="9">
        <v>0</v>
      </c>
      <c r="H19" s="9" t="s">
        <v>4</v>
      </c>
      <c r="I19" s="34">
        <f>E19/E162</f>
        <v>2.9374105596143706E-3</v>
      </c>
      <c r="J19" s="9" t="s">
        <v>2</v>
      </c>
      <c r="K19" s="9" t="s">
        <v>2</v>
      </c>
      <c r="L19" s="8">
        <f t="shared" si="0"/>
        <v>0</v>
      </c>
      <c r="M19" s="42" t="s">
        <v>2</v>
      </c>
      <c r="N19" s="9"/>
    </row>
    <row r="20" spans="1:14" ht="22.9" customHeight="1">
      <c r="A20" s="9">
        <f t="shared" si="1"/>
        <v>16</v>
      </c>
      <c r="B20" s="17" t="s">
        <v>35</v>
      </c>
      <c r="C20" s="23" t="s">
        <v>29</v>
      </c>
      <c r="D20" s="20">
        <v>271500</v>
      </c>
      <c r="E20" s="10">
        <v>271500</v>
      </c>
      <c r="F20" s="9" t="s">
        <v>19</v>
      </c>
      <c r="G20" s="9">
        <v>0</v>
      </c>
      <c r="H20" s="9" t="s">
        <v>4</v>
      </c>
      <c r="I20" s="34">
        <f>E20/E162</f>
        <v>5.8425418823099019E-3</v>
      </c>
      <c r="J20" s="9" t="s">
        <v>2</v>
      </c>
      <c r="K20" s="9" t="s">
        <v>2</v>
      </c>
      <c r="L20" s="8">
        <f t="shared" si="0"/>
        <v>0</v>
      </c>
      <c r="M20" s="42" t="s">
        <v>2</v>
      </c>
      <c r="N20" s="9"/>
    </row>
    <row r="21" spans="1:14" ht="16.149999999999999" customHeight="1">
      <c r="A21" s="9">
        <f t="shared" si="1"/>
        <v>17</v>
      </c>
      <c r="B21" s="17" t="s">
        <v>36</v>
      </c>
      <c r="C21" s="31" t="s">
        <v>29</v>
      </c>
      <c r="D21" s="20">
        <v>190034</v>
      </c>
      <c r="E21" s="10">
        <v>190034</v>
      </c>
      <c r="F21" s="9" t="s">
        <v>19</v>
      </c>
      <c r="G21" s="9">
        <v>0</v>
      </c>
      <c r="H21" s="9" t="s">
        <v>4</v>
      </c>
      <c r="I21" s="34">
        <f>E21/E162</f>
        <v>4.0894350057564637E-3</v>
      </c>
      <c r="J21" s="9" t="s">
        <v>2</v>
      </c>
      <c r="K21" s="9" t="s">
        <v>2</v>
      </c>
      <c r="L21" s="8">
        <f t="shared" si="0"/>
        <v>0</v>
      </c>
      <c r="M21" s="42" t="s">
        <v>2</v>
      </c>
      <c r="N21" s="9"/>
    </row>
    <row r="22" spans="1:14" ht="18" customHeight="1">
      <c r="A22" s="9">
        <f t="shared" si="1"/>
        <v>18</v>
      </c>
      <c r="B22" s="17" t="s">
        <v>37</v>
      </c>
      <c r="C22" s="31" t="s">
        <v>29</v>
      </c>
      <c r="D22" s="20">
        <v>267527</v>
      </c>
      <c r="E22" s="10">
        <v>267527</v>
      </c>
      <c r="F22" s="9" t="s">
        <v>19</v>
      </c>
      <c r="G22" s="9">
        <v>0</v>
      </c>
      <c r="H22" s="9" t="s">
        <v>4</v>
      </c>
      <c r="I22" s="34">
        <f>E22/E162</f>
        <v>5.7570449434575363E-3</v>
      </c>
      <c r="J22" s="9" t="s">
        <v>2</v>
      </c>
      <c r="K22" s="9" t="s">
        <v>2</v>
      </c>
      <c r="L22" s="8">
        <f t="shared" si="0"/>
        <v>0</v>
      </c>
      <c r="M22" s="42" t="s">
        <v>2</v>
      </c>
      <c r="N22" s="9"/>
    </row>
    <row r="23" spans="1:14" ht="18.600000000000001" customHeight="1">
      <c r="A23" s="9">
        <f t="shared" si="1"/>
        <v>19</v>
      </c>
      <c r="B23" s="17" t="s">
        <v>38</v>
      </c>
      <c r="C23" s="31" t="s">
        <v>29</v>
      </c>
      <c r="D23" s="20">
        <v>40000</v>
      </c>
      <c r="E23" s="10">
        <v>40000</v>
      </c>
      <c r="F23" s="9" t="s">
        <v>19</v>
      </c>
      <c r="G23" s="9">
        <v>0</v>
      </c>
      <c r="H23" s="9" t="s">
        <v>4</v>
      </c>
      <c r="I23" s="34">
        <f>E23/E162</f>
        <v>8.6077965116904641E-4</v>
      </c>
      <c r="J23" s="9" t="s">
        <v>2</v>
      </c>
      <c r="K23" s="9" t="s">
        <v>2</v>
      </c>
      <c r="L23" s="8">
        <f t="shared" si="0"/>
        <v>0</v>
      </c>
      <c r="M23" s="42" t="s">
        <v>2</v>
      </c>
      <c r="N23" s="9"/>
    </row>
    <row r="24" spans="1:14" ht="20.45" customHeight="1">
      <c r="A24" s="9">
        <f t="shared" si="1"/>
        <v>20</v>
      </c>
      <c r="B24" s="17" t="s">
        <v>39</v>
      </c>
      <c r="C24" s="31" t="s">
        <v>29</v>
      </c>
      <c r="D24" s="20">
        <v>609210</v>
      </c>
      <c r="E24" s="10">
        <v>609210</v>
      </c>
      <c r="F24" s="9" t="s">
        <v>19</v>
      </c>
      <c r="G24" s="9">
        <v>0</v>
      </c>
      <c r="H24" s="9" t="s">
        <v>4</v>
      </c>
      <c r="I24" s="34">
        <f>E24/E162</f>
        <v>1.3109889282217369E-2</v>
      </c>
      <c r="J24" s="9" t="s">
        <v>2</v>
      </c>
      <c r="K24" s="9" t="s">
        <v>2</v>
      </c>
      <c r="L24" s="8">
        <f t="shared" si="0"/>
        <v>0</v>
      </c>
      <c r="M24" s="42" t="s">
        <v>2</v>
      </c>
      <c r="N24" s="9"/>
    </row>
    <row r="25" spans="1:14" ht="17.45" customHeight="1">
      <c r="A25" s="9">
        <f t="shared" si="1"/>
        <v>21</v>
      </c>
      <c r="B25" s="18" t="s">
        <v>40</v>
      </c>
      <c r="C25" s="29" t="s">
        <v>29</v>
      </c>
      <c r="D25" s="20">
        <v>2784000</v>
      </c>
      <c r="E25" s="10"/>
      <c r="F25" s="9" t="s">
        <v>19</v>
      </c>
      <c r="G25" s="9">
        <v>0</v>
      </c>
      <c r="H25" s="9" t="s">
        <v>4</v>
      </c>
      <c r="I25" s="34">
        <f t="shared" si="2"/>
        <v>0</v>
      </c>
      <c r="J25" s="9" t="s">
        <v>2</v>
      </c>
      <c r="K25" s="9" t="s">
        <v>2</v>
      </c>
      <c r="L25" s="8"/>
      <c r="M25" s="42">
        <v>2784000</v>
      </c>
      <c r="N25" s="9"/>
    </row>
    <row r="26" spans="1:14" ht="16.899999999999999" customHeight="1">
      <c r="A26" s="9">
        <f t="shared" si="1"/>
        <v>22</v>
      </c>
      <c r="B26" s="17" t="s">
        <v>41</v>
      </c>
      <c r="C26" s="29" t="s">
        <v>43</v>
      </c>
      <c r="D26" s="20">
        <v>160000</v>
      </c>
      <c r="E26" s="10">
        <v>160000</v>
      </c>
      <c r="F26" s="9" t="s">
        <v>19</v>
      </c>
      <c r="G26" s="9">
        <v>0</v>
      </c>
      <c r="H26" s="9" t="s">
        <v>4</v>
      </c>
      <c r="I26" s="34">
        <f>E26/E162</f>
        <v>3.4431186046761856E-3</v>
      </c>
      <c r="J26" s="9" t="s">
        <v>2</v>
      </c>
      <c r="K26" s="9" t="s">
        <v>2</v>
      </c>
      <c r="L26" s="8">
        <f t="shared" si="0"/>
        <v>0</v>
      </c>
      <c r="M26" s="42" t="s">
        <v>2</v>
      </c>
      <c r="N26" s="9"/>
    </row>
    <row r="27" spans="1:14" ht="15.6" customHeight="1">
      <c r="A27" s="9">
        <f t="shared" si="1"/>
        <v>23</v>
      </c>
      <c r="B27" s="17" t="s">
        <v>42</v>
      </c>
      <c r="C27" s="31" t="s">
        <v>29</v>
      </c>
      <c r="D27" s="20">
        <v>37908</v>
      </c>
      <c r="E27" s="10">
        <v>37908</v>
      </c>
      <c r="F27" s="9" t="s">
        <v>19</v>
      </c>
      <c r="G27" s="9">
        <v>0</v>
      </c>
      <c r="H27" s="9" t="s">
        <v>4</v>
      </c>
      <c r="I27" s="34">
        <f>E27/E162</f>
        <v>8.1576087541290526E-4</v>
      </c>
      <c r="J27" s="9" t="s">
        <v>2</v>
      </c>
      <c r="K27" s="9" t="s">
        <v>2</v>
      </c>
      <c r="L27" s="8">
        <f t="shared" si="0"/>
        <v>0</v>
      </c>
      <c r="M27" s="42" t="s">
        <v>2</v>
      </c>
      <c r="N27" s="9"/>
    </row>
    <row r="28" spans="1:14" ht="24" customHeight="1">
      <c r="A28" s="9">
        <f t="shared" si="1"/>
        <v>24</v>
      </c>
      <c r="B28" s="17" t="s">
        <v>44</v>
      </c>
      <c r="C28" s="29" t="s">
        <v>29</v>
      </c>
      <c r="D28" s="20">
        <v>162889</v>
      </c>
      <c r="E28" s="10">
        <v>162889</v>
      </c>
      <c r="F28" s="9" t="s">
        <v>19</v>
      </c>
      <c r="G28" s="9">
        <v>0</v>
      </c>
      <c r="H28" s="9" t="s">
        <v>4</v>
      </c>
      <c r="I28" s="34">
        <f>E28/E162</f>
        <v>3.5052884149818697E-3</v>
      </c>
      <c r="J28" s="9" t="s">
        <v>2</v>
      </c>
      <c r="K28" s="9" t="s">
        <v>2</v>
      </c>
      <c r="L28" s="8">
        <f t="shared" si="0"/>
        <v>0</v>
      </c>
      <c r="M28" s="42" t="s">
        <v>2</v>
      </c>
      <c r="N28" s="9"/>
    </row>
    <row r="29" spans="1:14" ht="21" customHeight="1">
      <c r="A29" s="9">
        <f t="shared" si="1"/>
        <v>25</v>
      </c>
      <c r="B29" s="17" t="s">
        <v>45</v>
      </c>
      <c r="C29" s="31" t="s">
        <v>29</v>
      </c>
      <c r="D29" s="20">
        <v>980500</v>
      </c>
      <c r="E29" s="10">
        <v>980500</v>
      </c>
      <c r="F29" s="9" t="s">
        <v>19</v>
      </c>
      <c r="G29" s="9">
        <v>0</v>
      </c>
      <c r="H29" s="9" t="s">
        <v>94</v>
      </c>
      <c r="I29" s="34">
        <v>0</v>
      </c>
      <c r="J29" s="9" t="s">
        <v>2</v>
      </c>
      <c r="K29" s="9" t="s">
        <v>2</v>
      </c>
      <c r="L29" s="8">
        <f t="shared" si="0"/>
        <v>0</v>
      </c>
      <c r="M29" s="42"/>
      <c r="N29" s="9"/>
    </row>
    <row r="30" spans="1:14" ht="24.6" customHeight="1">
      <c r="A30" s="9">
        <f t="shared" si="1"/>
        <v>26</v>
      </c>
      <c r="B30" s="17" t="s">
        <v>46</v>
      </c>
      <c r="C30" s="29" t="s">
        <v>29</v>
      </c>
      <c r="D30" s="20">
        <v>62000</v>
      </c>
      <c r="E30" s="10">
        <v>62000</v>
      </c>
      <c r="F30" s="9" t="s">
        <v>19</v>
      </c>
      <c r="G30" s="9">
        <v>0</v>
      </c>
      <c r="H30" s="9" t="s">
        <v>4</v>
      </c>
      <c r="I30" s="34">
        <f>E30/E162</f>
        <v>1.3342084593120219E-3</v>
      </c>
      <c r="J30" s="9" t="s">
        <v>2</v>
      </c>
      <c r="K30" s="9" t="s">
        <v>2</v>
      </c>
      <c r="L30" s="8">
        <f t="shared" si="0"/>
        <v>0</v>
      </c>
      <c r="M30" s="42" t="s">
        <v>2</v>
      </c>
      <c r="N30" s="9"/>
    </row>
    <row r="31" spans="1:14" ht="16.899999999999999" customHeight="1">
      <c r="A31" s="9">
        <f t="shared" si="1"/>
        <v>27</v>
      </c>
      <c r="B31" s="17" t="s">
        <v>27</v>
      </c>
      <c r="C31" s="29" t="s">
        <v>29</v>
      </c>
      <c r="D31" s="20">
        <v>323650</v>
      </c>
      <c r="E31" s="10">
        <v>323650</v>
      </c>
      <c r="F31" s="9" t="s">
        <v>19</v>
      </c>
      <c r="G31" s="9">
        <v>0</v>
      </c>
      <c r="H31" s="9" t="s">
        <v>4</v>
      </c>
      <c r="I31" s="34">
        <f>E31/E162</f>
        <v>6.9647833525215462E-3</v>
      </c>
      <c r="J31" s="9" t="s">
        <v>2</v>
      </c>
      <c r="K31" s="9" t="s">
        <v>2</v>
      </c>
      <c r="L31" s="8">
        <f t="shared" si="0"/>
        <v>0</v>
      </c>
      <c r="M31" s="42"/>
      <c r="N31" s="9"/>
    </row>
    <row r="32" spans="1:14" ht="18" customHeight="1">
      <c r="A32" s="9">
        <f t="shared" si="1"/>
        <v>28</v>
      </c>
      <c r="B32" s="17" t="s">
        <v>47</v>
      </c>
      <c r="C32" s="29" t="s">
        <v>29</v>
      </c>
      <c r="D32" s="20">
        <v>700000</v>
      </c>
      <c r="E32" s="10">
        <v>700000</v>
      </c>
      <c r="F32" s="9" t="s">
        <v>19</v>
      </c>
      <c r="G32" s="9">
        <v>0</v>
      </c>
      <c r="H32" s="9" t="s">
        <v>4</v>
      </c>
      <c r="I32" s="34">
        <f>E32/E162</f>
        <v>1.5063643895458311E-2</v>
      </c>
      <c r="J32" s="9" t="s">
        <v>2</v>
      </c>
      <c r="K32" s="9" t="s">
        <v>2</v>
      </c>
      <c r="L32" s="8">
        <f t="shared" si="0"/>
        <v>0</v>
      </c>
      <c r="M32" s="42" t="s">
        <v>2</v>
      </c>
      <c r="N32" s="9"/>
    </row>
    <row r="33" spans="1:14" ht="17.45" customHeight="1">
      <c r="A33" s="9">
        <f t="shared" si="1"/>
        <v>29</v>
      </c>
      <c r="B33" s="17" t="s">
        <v>48</v>
      </c>
      <c r="C33" s="29" t="s">
        <v>29</v>
      </c>
      <c r="D33" s="20">
        <v>75000</v>
      </c>
      <c r="E33" s="10"/>
      <c r="F33" s="9" t="s">
        <v>19</v>
      </c>
      <c r="G33" s="9">
        <v>0</v>
      </c>
      <c r="H33" s="9" t="s">
        <v>4</v>
      </c>
      <c r="I33" s="34">
        <f t="shared" si="2"/>
        <v>0</v>
      </c>
      <c r="J33" s="9" t="s">
        <v>2</v>
      </c>
      <c r="K33" s="9" t="s">
        <v>2</v>
      </c>
      <c r="L33" s="8"/>
      <c r="M33" s="42">
        <v>75000</v>
      </c>
      <c r="N33" s="9"/>
    </row>
    <row r="34" spans="1:14" ht="17.45" customHeight="1">
      <c r="A34" s="9">
        <f t="shared" si="1"/>
        <v>30</v>
      </c>
      <c r="B34" s="17" t="s">
        <v>49</v>
      </c>
      <c r="C34" s="29" t="s">
        <v>29</v>
      </c>
      <c r="D34" s="20">
        <v>2514000</v>
      </c>
      <c r="E34" s="10">
        <v>2514000</v>
      </c>
      <c r="F34" s="9" t="s">
        <v>19</v>
      </c>
      <c r="G34" s="9">
        <v>0</v>
      </c>
      <c r="H34" s="9" t="s">
        <v>4</v>
      </c>
      <c r="I34" s="34">
        <f>E34/E162</f>
        <v>5.4100001075974562E-2</v>
      </c>
      <c r="J34" s="9" t="s">
        <v>2</v>
      </c>
      <c r="K34" s="9" t="s">
        <v>2</v>
      </c>
      <c r="L34" s="8">
        <f t="shared" si="0"/>
        <v>0</v>
      </c>
      <c r="M34" s="42" t="s">
        <v>2</v>
      </c>
      <c r="N34" s="9"/>
    </row>
    <row r="35" spans="1:14" ht="15.6" customHeight="1">
      <c r="A35" s="9">
        <f t="shared" si="1"/>
        <v>31</v>
      </c>
      <c r="B35" s="17" t="s">
        <v>50</v>
      </c>
      <c r="C35" s="29" t="s">
        <v>29</v>
      </c>
      <c r="D35" s="20">
        <v>22600</v>
      </c>
      <c r="E35" s="10">
        <v>22600</v>
      </c>
      <c r="F35" s="9" t="s">
        <v>19</v>
      </c>
      <c r="G35" s="9">
        <v>0</v>
      </c>
      <c r="H35" s="9" t="s">
        <v>4</v>
      </c>
      <c r="I35" s="34">
        <f>E35/E162</f>
        <v>4.8634050291051118E-4</v>
      </c>
      <c r="J35" s="9" t="s">
        <v>2</v>
      </c>
      <c r="K35" s="9" t="s">
        <v>2</v>
      </c>
      <c r="L35" s="8">
        <f t="shared" si="0"/>
        <v>0</v>
      </c>
      <c r="M35" s="42" t="s">
        <v>2</v>
      </c>
      <c r="N35" s="9"/>
    </row>
    <row r="36" spans="1:14" ht="16.899999999999999" customHeight="1">
      <c r="A36" s="9">
        <f t="shared" si="1"/>
        <v>32</v>
      </c>
      <c r="B36" s="17" t="s">
        <v>51</v>
      </c>
      <c r="C36" s="29" t="s">
        <v>29</v>
      </c>
      <c r="D36" s="20">
        <v>244547</v>
      </c>
      <c r="E36" s="10">
        <v>244547</v>
      </c>
      <c r="F36" s="9" t="s">
        <v>19</v>
      </c>
      <c r="G36" s="9">
        <v>0</v>
      </c>
      <c r="H36" s="9" t="s">
        <v>4</v>
      </c>
      <c r="I36" s="34">
        <f>E36/E162</f>
        <v>5.2625270338609196E-3</v>
      </c>
      <c r="J36" s="9" t="s">
        <v>2</v>
      </c>
      <c r="K36" s="9" t="s">
        <v>2</v>
      </c>
      <c r="L36" s="8">
        <f t="shared" si="0"/>
        <v>0</v>
      </c>
      <c r="M36" s="42" t="s">
        <v>2</v>
      </c>
      <c r="N36" s="9"/>
    </row>
    <row r="37" spans="1:14" ht="18" customHeight="1">
      <c r="A37" s="9">
        <f t="shared" si="1"/>
        <v>33</v>
      </c>
      <c r="B37" s="17" t="s">
        <v>52</v>
      </c>
      <c r="C37" s="31" t="s">
        <v>29</v>
      </c>
      <c r="D37" s="20">
        <v>183000</v>
      </c>
      <c r="E37" s="10">
        <v>183000</v>
      </c>
      <c r="F37" s="9" t="s">
        <v>19</v>
      </c>
      <c r="G37" s="9">
        <v>0</v>
      </c>
      <c r="H37" s="9" t="s">
        <v>4</v>
      </c>
      <c r="I37" s="34">
        <f>E37/E162</f>
        <v>3.9380669040983869E-3</v>
      </c>
      <c r="J37" s="9" t="s">
        <v>2</v>
      </c>
      <c r="K37" s="9" t="s">
        <v>2</v>
      </c>
      <c r="L37" s="8">
        <v>0</v>
      </c>
      <c r="M37" s="42" t="s">
        <v>2</v>
      </c>
      <c r="N37" s="9"/>
    </row>
    <row r="38" spans="1:14" ht="14.45" customHeight="1">
      <c r="A38" s="9">
        <f t="shared" si="1"/>
        <v>34</v>
      </c>
      <c r="B38" s="17" t="s">
        <v>53</v>
      </c>
      <c r="C38" s="29" t="s">
        <v>29</v>
      </c>
      <c r="D38" s="20">
        <v>246000</v>
      </c>
      <c r="E38" s="10">
        <v>246000</v>
      </c>
      <c r="F38" s="9" t="s">
        <v>19</v>
      </c>
      <c r="G38" s="9">
        <v>0</v>
      </c>
      <c r="H38" s="9" t="s">
        <v>94</v>
      </c>
      <c r="I38" s="34">
        <v>0</v>
      </c>
      <c r="J38" s="9" t="s">
        <v>2</v>
      </c>
      <c r="K38" s="9" t="s">
        <v>2</v>
      </c>
      <c r="L38" s="8"/>
      <c r="M38" s="42"/>
      <c r="N38" s="9"/>
    </row>
    <row r="39" spans="1:14" ht="14.45" customHeight="1">
      <c r="A39" s="9">
        <f t="shared" si="1"/>
        <v>35</v>
      </c>
      <c r="B39" s="17" t="s">
        <v>54</v>
      </c>
      <c r="C39" s="29" t="s">
        <v>29</v>
      </c>
      <c r="D39" s="20">
        <v>390000</v>
      </c>
      <c r="E39" s="10">
        <v>390000</v>
      </c>
      <c r="F39" s="9" t="s">
        <v>19</v>
      </c>
      <c r="G39" s="9">
        <v>0</v>
      </c>
      <c r="H39" s="9" t="s">
        <v>4</v>
      </c>
      <c r="I39" s="34">
        <f>E39/E162</f>
        <v>8.3926015988982014E-3</v>
      </c>
      <c r="J39" s="9" t="s">
        <v>2</v>
      </c>
      <c r="K39" s="9" t="s">
        <v>2</v>
      </c>
      <c r="L39" s="8">
        <v>0</v>
      </c>
      <c r="M39" s="42" t="s">
        <v>2</v>
      </c>
      <c r="N39" s="11"/>
    </row>
    <row r="40" spans="1:14" ht="14.45" customHeight="1">
      <c r="A40" s="9">
        <f t="shared" si="1"/>
        <v>36</v>
      </c>
      <c r="B40" s="17" t="s">
        <v>55</v>
      </c>
      <c r="C40" s="29" t="s">
        <v>29</v>
      </c>
      <c r="D40" s="21">
        <v>200000</v>
      </c>
      <c r="E40" s="12">
        <v>200000</v>
      </c>
      <c r="F40" s="9" t="s">
        <v>19</v>
      </c>
      <c r="G40" s="9">
        <v>0</v>
      </c>
      <c r="H40" s="9" t="s">
        <v>4</v>
      </c>
      <c r="I40" s="34">
        <f>E40/E162</f>
        <v>4.3038982558452317E-3</v>
      </c>
      <c r="J40" s="9" t="s">
        <v>2</v>
      </c>
      <c r="K40" s="9" t="s">
        <v>2</v>
      </c>
      <c r="L40" s="8">
        <f t="shared" si="0"/>
        <v>0</v>
      </c>
      <c r="M40" s="42" t="s">
        <v>2</v>
      </c>
      <c r="N40" s="13"/>
    </row>
    <row r="41" spans="1:14" ht="30">
      <c r="A41" s="9">
        <f t="shared" si="1"/>
        <v>37</v>
      </c>
      <c r="B41" s="17" t="s">
        <v>56</v>
      </c>
      <c r="C41" s="29" t="s">
        <v>29</v>
      </c>
      <c r="D41" s="22">
        <v>801779</v>
      </c>
      <c r="E41" s="12">
        <v>801779</v>
      </c>
      <c r="F41" s="9" t="s">
        <v>19</v>
      </c>
      <c r="G41" s="9">
        <v>0</v>
      </c>
      <c r="H41" s="9" t="s">
        <v>4</v>
      </c>
      <c r="I41" s="34">
        <f>E41/E162</f>
        <v>1.7253876198366672E-2</v>
      </c>
      <c r="J41" s="9" t="s">
        <v>2</v>
      </c>
      <c r="K41" s="9" t="s">
        <v>2</v>
      </c>
      <c r="L41" s="8">
        <f t="shared" si="0"/>
        <v>0</v>
      </c>
      <c r="M41" s="42" t="s">
        <v>2</v>
      </c>
      <c r="N41" s="13"/>
    </row>
    <row r="42" spans="1:14" ht="30">
      <c r="A42" s="9">
        <f t="shared" si="1"/>
        <v>38</v>
      </c>
      <c r="B42" s="17" t="s">
        <v>57</v>
      </c>
      <c r="C42" s="29" t="s">
        <v>29</v>
      </c>
      <c r="D42" s="22">
        <v>9000</v>
      </c>
      <c r="E42" s="12">
        <v>9000</v>
      </c>
      <c r="F42" s="9" t="s">
        <v>19</v>
      </c>
      <c r="G42" s="9">
        <v>0</v>
      </c>
      <c r="H42" s="9" t="s">
        <v>4</v>
      </c>
      <c r="I42" s="34">
        <f>E42/E162</f>
        <v>1.9367542151303545E-4</v>
      </c>
      <c r="J42" s="9" t="s">
        <v>2</v>
      </c>
      <c r="K42" s="9" t="s">
        <v>2</v>
      </c>
      <c r="L42" s="8">
        <v>0</v>
      </c>
      <c r="M42" s="42" t="s">
        <v>2</v>
      </c>
      <c r="N42" s="13"/>
    </row>
    <row r="43" spans="1:14" ht="30">
      <c r="A43" s="9">
        <f t="shared" si="1"/>
        <v>39</v>
      </c>
      <c r="B43" s="17" t="s">
        <v>58</v>
      </c>
      <c r="C43" s="29" t="s">
        <v>29</v>
      </c>
      <c r="D43" s="22">
        <v>30000</v>
      </c>
      <c r="E43" s="12">
        <v>30000</v>
      </c>
      <c r="F43" s="9" t="s">
        <v>19</v>
      </c>
      <c r="G43" s="9">
        <v>0</v>
      </c>
      <c r="H43" s="9" t="s">
        <v>4</v>
      </c>
      <c r="I43" s="34">
        <f>E43/E162</f>
        <v>6.4558473837678478E-4</v>
      </c>
      <c r="J43" s="9" t="s">
        <v>2</v>
      </c>
      <c r="K43" s="9" t="s">
        <v>2</v>
      </c>
      <c r="L43" s="8">
        <f t="shared" si="0"/>
        <v>0</v>
      </c>
      <c r="M43" s="42" t="s">
        <v>2</v>
      </c>
      <c r="N43" s="13"/>
    </row>
    <row r="44" spans="1:14" ht="30">
      <c r="A44" s="9">
        <f t="shared" si="1"/>
        <v>40</v>
      </c>
      <c r="B44" s="17" t="s">
        <v>59</v>
      </c>
      <c r="C44" s="29" t="s">
        <v>29</v>
      </c>
      <c r="D44" s="22">
        <v>180000</v>
      </c>
      <c r="E44" s="12"/>
      <c r="F44" s="9" t="s">
        <v>19</v>
      </c>
      <c r="G44" s="9">
        <v>0</v>
      </c>
      <c r="H44" s="9" t="s">
        <v>4</v>
      </c>
      <c r="I44" s="34">
        <f t="shared" si="2"/>
        <v>0</v>
      </c>
      <c r="J44" s="9" t="s">
        <v>2</v>
      </c>
      <c r="K44" s="9" t="s">
        <v>2</v>
      </c>
      <c r="L44" s="8"/>
      <c r="M44" s="42">
        <v>180000</v>
      </c>
      <c r="N44" s="13"/>
    </row>
    <row r="45" spans="1:14" ht="30">
      <c r="A45" s="9">
        <f t="shared" si="1"/>
        <v>41</v>
      </c>
      <c r="B45" s="17" t="s">
        <v>60</v>
      </c>
      <c r="C45" s="29" t="s">
        <v>29</v>
      </c>
      <c r="D45" s="22">
        <v>38646</v>
      </c>
      <c r="E45" s="12">
        <v>38646</v>
      </c>
      <c r="F45" s="9" t="s">
        <v>19</v>
      </c>
      <c r="G45" s="9">
        <v>0</v>
      </c>
      <c r="H45" s="9" t="s">
        <v>4</v>
      </c>
      <c r="I45" s="34">
        <f>E45/E162</f>
        <v>8.3164225997697414E-4</v>
      </c>
      <c r="J45" s="9" t="s">
        <v>2</v>
      </c>
      <c r="K45" s="9" t="s">
        <v>2</v>
      </c>
      <c r="L45" s="8">
        <f t="shared" si="0"/>
        <v>0</v>
      </c>
      <c r="M45" s="42" t="s">
        <v>2</v>
      </c>
      <c r="N45" s="13"/>
    </row>
    <row r="46" spans="1:14" ht="30">
      <c r="A46" s="9">
        <f t="shared" si="1"/>
        <v>42</v>
      </c>
      <c r="B46" s="18" t="s">
        <v>61</v>
      </c>
      <c r="C46" s="29" t="s">
        <v>29</v>
      </c>
      <c r="D46" s="22">
        <v>107493</v>
      </c>
      <c r="E46" s="12">
        <v>107493</v>
      </c>
      <c r="F46" s="9" t="s">
        <v>19</v>
      </c>
      <c r="G46" s="9">
        <v>0</v>
      </c>
      <c r="H46" s="9" t="s">
        <v>4</v>
      </c>
      <c r="I46" s="34">
        <f>E46/E162</f>
        <v>2.3131946760778575E-3</v>
      </c>
      <c r="J46" s="9" t="s">
        <v>2</v>
      </c>
      <c r="K46" s="9" t="s">
        <v>2</v>
      </c>
      <c r="L46" s="8">
        <f t="shared" si="0"/>
        <v>0</v>
      </c>
      <c r="M46" s="42" t="s">
        <v>2</v>
      </c>
      <c r="N46" s="13"/>
    </row>
    <row r="47" spans="1:14" ht="30">
      <c r="A47" s="9">
        <f t="shared" si="1"/>
        <v>43</v>
      </c>
      <c r="B47" s="17" t="s">
        <v>62</v>
      </c>
      <c r="C47" s="29" t="s">
        <v>29</v>
      </c>
      <c r="D47" s="22">
        <v>579250</v>
      </c>
      <c r="E47" s="12">
        <v>579250</v>
      </c>
      <c r="F47" s="9" t="s">
        <v>19</v>
      </c>
      <c r="G47" s="9">
        <v>0</v>
      </c>
      <c r="H47" s="9" t="s">
        <v>4</v>
      </c>
      <c r="I47" s="34">
        <f>E47/E162</f>
        <v>1.2465165323491753E-2</v>
      </c>
      <c r="J47" s="9" t="s">
        <v>2</v>
      </c>
      <c r="K47" s="9" t="s">
        <v>2</v>
      </c>
      <c r="L47" s="8">
        <f t="shared" si="0"/>
        <v>0</v>
      </c>
      <c r="M47" s="42" t="s">
        <v>2</v>
      </c>
      <c r="N47" s="13"/>
    </row>
    <row r="48" spans="1:14" ht="30">
      <c r="A48" s="9">
        <f t="shared" si="1"/>
        <v>44</v>
      </c>
      <c r="B48" s="17" t="s">
        <v>63</v>
      </c>
      <c r="C48" s="29" t="s">
        <v>29</v>
      </c>
      <c r="D48" s="22">
        <v>911000</v>
      </c>
      <c r="E48" s="12">
        <v>911000</v>
      </c>
      <c r="F48" s="9" t="s">
        <v>19</v>
      </c>
      <c r="G48" s="9">
        <v>0</v>
      </c>
      <c r="H48" s="9" t="s">
        <v>4</v>
      </c>
      <c r="I48" s="34">
        <f>E48/E162</f>
        <v>1.9604256555375031E-2</v>
      </c>
      <c r="J48" s="9" t="s">
        <v>2</v>
      </c>
      <c r="K48" s="9" t="s">
        <v>2</v>
      </c>
      <c r="L48" s="8">
        <f t="shared" si="0"/>
        <v>0</v>
      </c>
      <c r="M48" s="42" t="s">
        <v>2</v>
      </c>
      <c r="N48" s="13"/>
    </row>
    <row r="49" spans="1:14" ht="30">
      <c r="A49" s="9">
        <f t="shared" si="1"/>
        <v>45</v>
      </c>
      <c r="B49" s="17" t="s">
        <v>64</v>
      </c>
      <c r="C49" s="29" t="s">
        <v>29</v>
      </c>
      <c r="D49" s="22">
        <v>112391</v>
      </c>
      <c r="E49" s="12">
        <v>112391</v>
      </c>
      <c r="F49" s="9" t="s">
        <v>19</v>
      </c>
      <c r="G49" s="9">
        <v>0</v>
      </c>
      <c r="H49" s="9" t="s">
        <v>4</v>
      </c>
      <c r="I49" s="34">
        <f>E49/E162</f>
        <v>2.4185971443635075E-3</v>
      </c>
      <c r="J49" s="9" t="s">
        <v>2</v>
      </c>
      <c r="K49" s="9" t="s">
        <v>2</v>
      </c>
      <c r="L49" s="8">
        <f t="shared" si="0"/>
        <v>0</v>
      </c>
      <c r="M49" s="42" t="s">
        <v>2</v>
      </c>
      <c r="N49" s="13"/>
    </row>
    <row r="50" spans="1:14" ht="30">
      <c r="A50" s="9">
        <f t="shared" si="1"/>
        <v>46</v>
      </c>
      <c r="B50" s="17" t="s">
        <v>65</v>
      </c>
      <c r="C50" s="29" t="s">
        <v>29</v>
      </c>
      <c r="D50" s="22">
        <v>158368</v>
      </c>
      <c r="E50" s="12"/>
      <c r="F50" s="9" t="s">
        <v>19</v>
      </c>
      <c r="G50" s="9">
        <v>0</v>
      </c>
      <c r="H50" s="9" t="s">
        <v>4</v>
      </c>
      <c r="I50" s="34">
        <f t="shared" si="2"/>
        <v>0</v>
      </c>
      <c r="J50" s="9" t="s">
        <v>2</v>
      </c>
      <c r="K50" s="9" t="s">
        <v>2</v>
      </c>
      <c r="L50" s="8">
        <v>0</v>
      </c>
      <c r="M50" s="42">
        <v>158368</v>
      </c>
      <c r="N50" s="13"/>
    </row>
    <row r="51" spans="1:14" ht="30">
      <c r="A51" s="9">
        <f t="shared" si="1"/>
        <v>47</v>
      </c>
      <c r="B51" s="17" t="s">
        <v>66</v>
      </c>
      <c r="C51" s="29" t="s">
        <v>29</v>
      </c>
      <c r="D51" s="22">
        <v>263372</v>
      </c>
      <c r="E51" s="12"/>
      <c r="F51" s="9" t="s">
        <v>19</v>
      </c>
      <c r="G51" s="9">
        <v>0</v>
      </c>
      <c r="H51" s="9" t="s">
        <v>4</v>
      </c>
      <c r="I51" s="34">
        <f t="shared" si="2"/>
        <v>0</v>
      </c>
      <c r="J51" s="9" t="s">
        <v>2</v>
      </c>
      <c r="K51" s="9" t="s">
        <v>2</v>
      </c>
      <c r="L51" s="8"/>
      <c r="M51" s="42">
        <v>263372</v>
      </c>
      <c r="N51" s="13"/>
    </row>
    <row r="52" spans="1:14" ht="30">
      <c r="A52" s="9">
        <f t="shared" si="1"/>
        <v>48</v>
      </c>
      <c r="B52" s="17" t="s">
        <v>67</v>
      </c>
      <c r="C52" s="29" t="s">
        <v>29</v>
      </c>
      <c r="D52" s="22">
        <v>553000</v>
      </c>
      <c r="E52" s="12">
        <v>553000</v>
      </c>
      <c r="F52" s="9" t="s">
        <v>19</v>
      </c>
      <c r="G52" s="9">
        <v>0</v>
      </c>
      <c r="H52" s="9" t="s">
        <v>4</v>
      </c>
      <c r="I52" s="34">
        <f>E52/E162</f>
        <v>1.1900278677412066E-2</v>
      </c>
      <c r="J52" s="9" t="s">
        <v>2</v>
      </c>
      <c r="K52" s="9" t="s">
        <v>2</v>
      </c>
      <c r="L52" s="8">
        <f t="shared" si="0"/>
        <v>0</v>
      </c>
      <c r="M52" s="42" t="s">
        <v>2</v>
      </c>
      <c r="N52" s="13"/>
    </row>
    <row r="53" spans="1:14" ht="30">
      <c r="A53" s="9">
        <f t="shared" si="1"/>
        <v>49</v>
      </c>
      <c r="B53" s="17" t="s">
        <v>68</v>
      </c>
      <c r="C53" s="29" t="s">
        <v>29</v>
      </c>
      <c r="D53" s="22">
        <v>864000</v>
      </c>
      <c r="E53" s="12">
        <v>864000</v>
      </c>
      <c r="F53" s="9" t="s">
        <v>19</v>
      </c>
      <c r="G53" s="9">
        <v>0</v>
      </c>
      <c r="H53" s="9" t="s">
        <v>4</v>
      </c>
      <c r="I53" s="34">
        <f>E53/E162</f>
        <v>1.8592840465251403E-2</v>
      </c>
      <c r="J53" s="9" t="s">
        <v>2</v>
      </c>
      <c r="K53" s="9" t="s">
        <v>2</v>
      </c>
      <c r="L53" s="8">
        <f t="shared" si="0"/>
        <v>0</v>
      </c>
      <c r="M53" s="42" t="s">
        <v>2</v>
      </c>
      <c r="N53" s="13"/>
    </row>
    <row r="54" spans="1:14" ht="30">
      <c r="A54" s="9">
        <f t="shared" si="1"/>
        <v>50</v>
      </c>
      <c r="B54" s="17" t="s">
        <v>69</v>
      </c>
      <c r="C54" s="29" t="s">
        <v>29</v>
      </c>
      <c r="D54" s="22">
        <v>40000</v>
      </c>
      <c r="E54" s="12">
        <v>40000</v>
      </c>
      <c r="F54" s="9" t="s">
        <v>19</v>
      </c>
      <c r="G54" s="9">
        <v>0</v>
      </c>
      <c r="H54" s="9" t="s">
        <v>4</v>
      </c>
      <c r="I54" s="34">
        <f>E54/E162</f>
        <v>8.6077965116904641E-4</v>
      </c>
      <c r="J54" s="9" t="s">
        <v>2</v>
      </c>
      <c r="K54" s="9" t="s">
        <v>2</v>
      </c>
      <c r="L54" s="8">
        <f t="shared" si="0"/>
        <v>0</v>
      </c>
      <c r="M54" s="42" t="s">
        <v>2</v>
      </c>
      <c r="N54" s="13"/>
    </row>
    <row r="55" spans="1:14" ht="30">
      <c r="A55" s="9">
        <f t="shared" si="1"/>
        <v>51</v>
      </c>
      <c r="B55" s="17" t="s">
        <v>70</v>
      </c>
      <c r="C55" s="29" t="s">
        <v>29</v>
      </c>
      <c r="D55" s="22">
        <v>72040</v>
      </c>
      <c r="E55" s="12"/>
      <c r="F55" s="9" t="s">
        <v>19</v>
      </c>
      <c r="G55" s="9">
        <v>0</v>
      </c>
      <c r="H55" s="9" t="s">
        <v>4</v>
      </c>
      <c r="I55" s="32">
        <f t="shared" si="2"/>
        <v>0</v>
      </c>
      <c r="J55" s="9" t="s">
        <v>2</v>
      </c>
      <c r="K55" s="9" t="s">
        <v>2</v>
      </c>
      <c r="L55" s="8"/>
      <c r="M55" s="42">
        <v>72040</v>
      </c>
      <c r="N55" s="13"/>
    </row>
    <row r="56" spans="1:14" ht="30">
      <c r="A56" s="9">
        <f t="shared" si="1"/>
        <v>52</v>
      </c>
      <c r="B56" s="17" t="s">
        <v>71</v>
      </c>
      <c r="C56" s="29" t="s">
        <v>29</v>
      </c>
      <c r="D56" s="22">
        <v>90000</v>
      </c>
      <c r="E56" s="12">
        <v>90000</v>
      </c>
      <c r="F56" s="9" t="s">
        <v>19</v>
      </c>
      <c r="G56" s="9">
        <v>0</v>
      </c>
      <c r="H56" s="9" t="s">
        <v>4</v>
      </c>
      <c r="I56" s="34">
        <f>E56/E162</f>
        <v>1.9367542151303542E-3</v>
      </c>
      <c r="J56" s="9" t="s">
        <v>2</v>
      </c>
      <c r="K56" s="9" t="s">
        <v>2</v>
      </c>
      <c r="L56" s="8">
        <f t="shared" si="0"/>
        <v>0</v>
      </c>
      <c r="M56" s="42" t="s">
        <v>2</v>
      </c>
      <c r="N56" s="13"/>
    </row>
    <row r="57" spans="1:14" ht="30">
      <c r="A57" s="9">
        <f t="shared" si="1"/>
        <v>53</v>
      </c>
      <c r="B57" s="17" t="s">
        <v>72</v>
      </c>
      <c r="C57" s="29" t="s">
        <v>29</v>
      </c>
      <c r="D57" s="22">
        <v>220000</v>
      </c>
      <c r="E57" s="12"/>
      <c r="F57" s="9" t="s">
        <v>19</v>
      </c>
      <c r="G57" s="9">
        <v>0</v>
      </c>
      <c r="H57" s="9" t="s">
        <v>4</v>
      </c>
      <c r="I57" s="34">
        <f t="shared" si="2"/>
        <v>0</v>
      </c>
      <c r="J57" s="9" t="s">
        <v>2</v>
      </c>
      <c r="K57" s="9" t="s">
        <v>2</v>
      </c>
      <c r="L57" s="8"/>
      <c r="M57" s="42">
        <v>220000</v>
      </c>
      <c r="N57" s="13"/>
    </row>
    <row r="58" spans="1:14" ht="30">
      <c r="A58" s="9">
        <f t="shared" si="1"/>
        <v>54</v>
      </c>
      <c r="B58" s="17" t="s">
        <v>73</v>
      </c>
      <c r="C58" s="29" t="s">
        <v>29</v>
      </c>
      <c r="D58" s="22">
        <v>52000</v>
      </c>
      <c r="E58" s="12">
        <v>52000</v>
      </c>
      <c r="F58" s="9" t="s">
        <v>19</v>
      </c>
      <c r="G58" s="9">
        <v>0</v>
      </c>
      <c r="H58" s="9" t="s">
        <v>4</v>
      </c>
      <c r="I58" s="34">
        <f>E58/E162</f>
        <v>1.1190135465197603E-3</v>
      </c>
      <c r="J58" s="9" t="s">
        <v>2</v>
      </c>
      <c r="K58" s="9" t="s">
        <v>2</v>
      </c>
      <c r="L58" s="8">
        <f t="shared" si="0"/>
        <v>0</v>
      </c>
      <c r="M58" s="42" t="s">
        <v>2</v>
      </c>
      <c r="N58" s="13"/>
    </row>
    <row r="59" spans="1:14" ht="30">
      <c r="A59" s="9">
        <f t="shared" si="1"/>
        <v>55</v>
      </c>
      <c r="B59" s="17" t="s">
        <v>171</v>
      </c>
      <c r="C59" s="29" t="s">
        <v>29</v>
      </c>
      <c r="D59" s="22">
        <v>13933</v>
      </c>
      <c r="E59" s="12">
        <v>13933</v>
      </c>
      <c r="F59" s="9" t="s">
        <v>19</v>
      </c>
      <c r="G59" s="9">
        <v>0</v>
      </c>
      <c r="H59" s="9" t="s">
        <v>4</v>
      </c>
      <c r="I59" s="34">
        <f>E59/E162</f>
        <v>2.9983107199345809E-4</v>
      </c>
      <c r="J59" s="9" t="s">
        <v>2</v>
      </c>
      <c r="K59" s="9" t="s">
        <v>2</v>
      </c>
      <c r="L59" s="8">
        <f t="shared" si="0"/>
        <v>0</v>
      </c>
      <c r="M59" s="42" t="s">
        <v>2</v>
      </c>
      <c r="N59" s="13"/>
    </row>
    <row r="60" spans="1:14" ht="30">
      <c r="A60" s="9">
        <f t="shared" si="1"/>
        <v>56</v>
      </c>
      <c r="B60" s="17" t="s">
        <v>74</v>
      </c>
      <c r="C60" s="29" t="s">
        <v>29</v>
      </c>
      <c r="D60" s="22">
        <v>278000</v>
      </c>
      <c r="E60" s="12">
        <v>278000</v>
      </c>
      <c r="F60" s="9" t="s">
        <v>19</v>
      </c>
      <c r="G60" s="9">
        <v>0</v>
      </c>
      <c r="H60" s="9" t="s">
        <v>4</v>
      </c>
      <c r="I60" s="34">
        <f>E60/E162</f>
        <v>5.9824185756248722E-3</v>
      </c>
      <c r="J60" s="9" t="s">
        <v>2</v>
      </c>
      <c r="K60" s="9" t="s">
        <v>2</v>
      </c>
      <c r="L60" s="8">
        <f t="shared" si="0"/>
        <v>0</v>
      </c>
      <c r="M60" s="42" t="s">
        <v>2</v>
      </c>
      <c r="N60" s="13"/>
    </row>
    <row r="61" spans="1:14" ht="30">
      <c r="A61" s="9">
        <f t="shared" si="1"/>
        <v>57</v>
      </c>
      <c r="B61" s="17" t="s">
        <v>56</v>
      </c>
      <c r="C61" s="29" t="s">
        <v>29</v>
      </c>
      <c r="D61" s="22">
        <v>80000</v>
      </c>
      <c r="E61" s="12">
        <v>80000</v>
      </c>
      <c r="F61" s="9" t="s">
        <v>19</v>
      </c>
      <c r="G61" s="9">
        <v>0</v>
      </c>
      <c r="H61" s="9" t="s">
        <v>4</v>
      </c>
      <c r="I61" s="34">
        <f>E61/E162</f>
        <v>1.7215593023380928E-3</v>
      </c>
      <c r="J61" s="9" t="s">
        <v>2</v>
      </c>
      <c r="K61" s="9" t="s">
        <v>2</v>
      </c>
      <c r="L61" s="8">
        <f t="shared" si="0"/>
        <v>0</v>
      </c>
      <c r="M61" s="42" t="s">
        <v>2</v>
      </c>
      <c r="N61" s="13"/>
    </row>
    <row r="62" spans="1:14" ht="30">
      <c r="A62" s="9">
        <f t="shared" si="1"/>
        <v>58</v>
      </c>
      <c r="B62" s="17" t="s">
        <v>75</v>
      </c>
      <c r="C62" s="29" t="s">
        <v>29</v>
      </c>
      <c r="D62" s="22">
        <v>599225</v>
      </c>
      <c r="E62" s="12">
        <v>599225</v>
      </c>
      <c r="F62" s="9" t="s">
        <v>19</v>
      </c>
      <c r="G62" s="9">
        <v>0</v>
      </c>
      <c r="H62" s="9" t="s">
        <v>4</v>
      </c>
      <c r="I62" s="34">
        <f>E62/E162</f>
        <v>1.2895017161794295E-2</v>
      </c>
      <c r="J62" s="9" t="s">
        <v>2</v>
      </c>
      <c r="K62" s="9" t="s">
        <v>2</v>
      </c>
      <c r="L62" s="8">
        <f t="shared" si="0"/>
        <v>0</v>
      </c>
      <c r="M62" s="42" t="s">
        <v>2</v>
      </c>
      <c r="N62" s="13"/>
    </row>
    <row r="63" spans="1:14" ht="30">
      <c r="A63" s="9">
        <f t="shared" si="1"/>
        <v>59</v>
      </c>
      <c r="B63" s="17" t="s">
        <v>76</v>
      </c>
      <c r="C63" s="29" t="s">
        <v>29</v>
      </c>
      <c r="D63" s="22">
        <v>33678</v>
      </c>
      <c r="E63" s="12">
        <v>33678</v>
      </c>
      <c r="F63" s="9" t="s">
        <v>19</v>
      </c>
      <c r="G63" s="9">
        <v>0</v>
      </c>
      <c r="H63" s="9" t="s">
        <v>4</v>
      </c>
      <c r="I63" s="34">
        <f>E63/E162</f>
        <v>7.2473342730177857E-4</v>
      </c>
      <c r="J63" s="9" t="s">
        <v>2</v>
      </c>
      <c r="K63" s="9" t="s">
        <v>2</v>
      </c>
      <c r="L63" s="8">
        <f t="shared" si="0"/>
        <v>0</v>
      </c>
      <c r="M63" s="42" t="s">
        <v>2</v>
      </c>
      <c r="N63" s="13"/>
    </row>
    <row r="64" spans="1:14" ht="30">
      <c r="A64" s="9">
        <f t="shared" si="1"/>
        <v>60</v>
      </c>
      <c r="B64" s="17" t="s">
        <v>77</v>
      </c>
      <c r="C64" s="29" t="s">
        <v>29</v>
      </c>
      <c r="D64" s="22">
        <v>400000</v>
      </c>
      <c r="E64" s="12">
        <v>400000</v>
      </c>
      <c r="F64" s="9" t="s">
        <v>19</v>
      </c>
      <c r="G64" s="9">
        <v>0</v>
      </c>
      <c r="H64" s="9" t="s">
        <v>4</v>
      </c>
      <c r="I64" s="34">
        <f>E64/E162</f>
        <v>8.6077965116904635E-3</v>
      </c>
      <c r="J64" s="9" t="s">
        <v>2</v>
      </c>
      <c r="K64" s="9" t="s">
        <v>2</v>
      </c>
      <c r="L64" s="8">
        <f t="shared" si="0"/>
        <v>0</v>
      </c>
      <c r="M64" s="42" t="s">
        <v>2</v>
      </c>
      <c r="N64" s="13"/>
    </row>
    <row r="65" spans="1:14" ht="30">
      <c r="A65" s="9">
        <f t="shared" si="1"/>
        <v>61</v>
      </c>
      <c r="B65" s="17" t="s">
        <v>78</v>
      </c>
      <c r="C65" s="29" t="s">
        <v>29</v>
      </c>
      <c r="D65" s="22">
        <v>1139000</v>
      </c>
      <c r="E65" s="12"/>
      <c r="F65" s="9" t="s">
        <v>19</v>
      </c>
      <c r="G65" s="9">
        <v>0</v>
      </c>
      <c r="H65" s="9" t="s">
        <v>4</v>
      </c>
      <c r="I65" s="34">
        <f t="shared" si="2"/>
        <v>0</v>
      </c>
      <c r="J65" s="9" t="s">
        <v>2</v>
      </c>
      <c r="K65" s="9" t="s">
        <v>2</v>
      </c>
      <c r="L65" s="8"/>
      <c r="M65" s="42">
        <v>1139000</v>
      </c>
      <c r="N65" s="13"/>
    </row>
    <row r="66" spans="1:14" ht="30">
      <c r="A66" s="9">
        <f t="shared" si="1"/>
        <v>62</v>
      </c>
      <c r="B66" s="17" t="s">
        <v>52</v>
      </c>
      <c r="C66" s="29" t="s">
        <v>29</v>
      </c>
      <c r="D66" s="22">
        <v>32790</v>
      </c>
      <c r="E66" s="12">
        <v>32790</v>
      </c>
      <c r="F66" s="9" t="s">
        <v>19</v>
      </c>
      <c r="G66" s="9">
        <v>0</v>
      </c>
      <c r="H66" s="9" t="s">
        <v>4</v>
      </c>
      <c r="I66" s="34">
        <f>E66/E162</f>
        <v>7.0562411904582579E-4</v>
      </c>
      <c r="J66" s="9" t="s">
        <v>2</v>
      </c>
      <c r="K66" s="9" t="s">
        <v>2</v>
      </c>
      <c r="L66" s="8">
        <v>0</v>
      </c>
      <c r="M66" s="42" t="s">
        <v>2</v>
      </c>
      <c r="N66" s="13"/>
    </row>
    <row r="67" spans="1:14" ht="30">
      <c r="A67" s="9">
        <f t="shared" si="1"/>
        <v>63</v>
      </c>
      <c r="B67" s="17" t="s">
        <v>79</v>
      </c>
      <c r="C67" s="29" t="s">
        <v>29</v>
      </c>
      <c r="D67" s="22">
        <v>109300</v>
      </c>
      <c r="E67" s="12">
        <v>109300</v>
      </c>
      <c r="F67" s="9" t="s">
        <v>19</v>
      </c>
      <c r="G67" s="9">
        <v>0</v>
      </c>
      <c r="H67" s="9" t="s">
        <v>4</v>
      </c>
      <c r="I67" s="34">
        <f>E67/E162</f>
        <v>2.3520803968194192E-3</v>
      </c>
      <c r="J67" s="9" t="s">
        <v>2</v>
      </c>
      <c r="K67" s="9" t="s">
        <v>2</v>
      </c>
      <c r="L67" s="8">
        <f t="shared" si="0"/>
        <v>0</v>
      </c>
      <c r="M67" s="42" t="s">
        <v>2</v>
      </c>
      <c r="N67" s="13"/>
    </row>
    <row r="68" spans="1:14" ht="30">
      <c r="A68" s="9">
        <f t="shared" si="1"/>
        <v>64</v>
      </c>
      <c r="B68" s="17" t="s">
        <v>80</v>
      </c>
      <c r="C68" s="29" t="s">
        <v>29</v>
      </c>
      <c r="D68" s="22">
        <v>816000</v>
      </c>
      <c r="E68" s="12">
        <v>816000</v>
      </c>
      <c r="F68" s="9" t="s">
        <v>19</v>
      </c>
      <c r="G68" s="9">
        <v>0</v>
      </c>
      <c r="H68" s="9" t="s">
        <v>4</v>
      </c>
      <c r="I68" s="34">
        <f>E68/E162</f>
        <v>1.7559904883848544E-2</v>
      </c>
      <c r="J68" s="9" t="s">
        <v>2</v>
      </c>
      <c r="K68" s="9" t="s">
        <v>2</v>
      </c>
      <c r="L68" s="8">
        <f t="shared" si="0"/>
        <v>0</v>
      </c>
      <c r="M68" s="42" t="s">
        <v>2</v>
      </c>
      <c r="N68" s="13"/>
    </row>
    <row r="69" spans="1:14" ht="30">
      <c r="A69" s="9">
        <f t="shared" si="1"/>
        <v>65</v>
      </c>
      <c r="B69" s="17" t="s">
        <v>172</v>
      </c>
      <c r="C69" s="29" t="s">
        <v>29</v>
      </c>
      <c r="D69" s="22">
        <v>708000</v>
      </c>
      <c r="E69" s="12">
        <v>708000</v>
      </c>
      <c r="F69" s="9" t="s">
        <v>19</v>
      </c>
      <c r="G69" s="9">
        <v>0</v>
      </c>
      <c r="H69" s="9" t="s">
        <v>4</v>
      </c>
      <c r="I69" s="34">
        <f>E69/E162</f>
        <v>1.523579982569212E-2</v>
      </c>
      <c r="J69" s="9" t="s">
        <v>2</v>
      </c>
      <c r="K69" s="9" t="s">
        <v>2</v>
      </c>
      <c r="L69" s="8">
        <f t="shared" si="0"/>
        <v>0</v>
      </c>
      <c r="M69" s="42" t="s">
        <v>2</v>
      </c>
      <c r="N69" s="13"/>
    </row>
    <row r="70" spans="1:14" ht="30">
      <c r="A70" s="9">
        <f t="shared" si="1"/>
        <v>66</v>
      </c>
      <c r="B70" s="17" t="s">
        <v>81</v>
      </c>
      <c r="C70" s="29" t="s">
        <v>29</v>
      </c>
      <c r="D70" s="22">
        <v>947000</v>
      </c>
      <c r="E70" s="12">
        <v>947000</v>
      </c>
      <c r="F70" s="9" t="s">
        <v>19</v>
      </c>
      <c r="G70" s="9">
        <v>0</v>
      </c>
      <c r="H70" s="9" t="s">
        <v>4</v>
      </c>
      <c r="I70" s="34">
        <f>E70/E162</f>
        <v>2.0378958241427172E-2</v>
      </c>
      <c r="J70" s="9" t="s">
        <v>2</v>
      </c>
      <c r="K70" s="9" t="s">
        <v>2</v>
      </c>
      <c r="L70" s="8">
        <f t="shared" ref="L70:L81" si="3">D70-E70</f>
        <v>0</v>
      </c>
      <c r="M70" s="42" t="s">
        <v>2</v>
      </c>
      <c r="N70" s="13"/>
    </row>
    <row r="71" spans="1:14" ht="30">
      <c r="A71" s="9">
        <f t="shared" ref="A71:A82" si="4">A70+1</f>
        <v>67</v>
      </c>
      <c r="B71" s="17" t="s">
        <v>82</v>
      </c>
      <c r="C71" s="29" t="s">
        <v>29</v>
      </c>
      <c r="D71" s="22">
        <v>225000</v>
      </c>
      <c r="E71" s="12">
        <v>225000</v>
      </c>
      <c r="F71" s="9" t="s">
        <v>19</v>
      </c>
      <c r="G71" s="9">
        <v>0</v>
      </c>
      <c r="H71" s="9" t="s">
        <v>4</v>
      </c>
      <c r="I71" s="34">
        <f>E71/E162</f>
        <v>4.841885537825886E-3</v>
      </c>
      <c r="J71" s="9" t="s">
        <v>2</v>
      </c>
      <c r="K71" s="9" t="s">
        <v>2</v>
      </c>
      <c r="L71" s="8">
        <f t="shared" si="3"/>
        <v>0</v>
      </c>
      <c r="M71" s="42" t="s">
        <v>2</v>
      </c>
      <c r="N71" s="13"/>
    </row>
    <row r="72" spans="1:14" ht="30">
      <c r="A72" s="9">
        <f t="shared" si="4"/>
        <v>68</v>
      </c>
      <c r="B72" s="17" t="s">
        <v>83</v>
      </c>
      <c r="C72" s="29" t="s">
        <v>29</v>
      </c>
      <c r="D72" s="22">
        <v>200000</v>
      </c>
      <c r="E72" s="12">
        <v>200000</v>
      </c>
      <c r="F72" s="9" t="s">
        <v>19</v>
      </c>
      <c r="G72" s="9">
        <v>0</v>
      </c>
      <c r="H72" s="9" t="s">
        <v>4</v>
      </c>
      <c r="I72" s="34">
        <f>E72/E162</f>
        <v>4.3038982558452317E-3</v>
      </c>
      <c r="J72" s="9" t="s">
        <v>2</v>
      </c>
      <c r="K72" s="9" t="s">
        <v>2</v>
      </c>
      <c r="L72" s="8">
        <f t="shared" si="3"/>
        <v>0</v>
      </c>
      <c r="M72" s="42" t="s">
        <v>2</v>
      </c>
      <c r="N72" s="13"/>
    </row>
    <row r="73" spans="1:14" ht="30">
      <c r="A73" s="9">
        <f t="shared" si="4"/>
        <v>69</v>
      </c>
      <c r="B73" s="17" t="s">
        <v>84</v>
      </c>
      <c r="C73" s="29" t="s">
        <v>29</v>
      </c>
      <c r="D73" s="22">
        <v>320000</v>
      </c>
      <c r="E73" s="12">
        <v>320000</v>
      </c>
      <c r="F73" s="9" t="s">
        <v>19</v>
      </c>
      <c r="G73" s="9">
        <v>0</v>
      </c>
      <c r="H73" s="9" t="s">
        <v>4</v>
      </c>
      <c r="I73" s="34">
        <f>E73/E162</f>
        <v>6.8862372093523713E-3</v>
      </c>
      <c r="J73" s="9" t="s">
        <v>2</v>
      </c>
      <c r="K73" s="9" t="s">
        <v>2</v>
      </c>
      <c r="L73" s="8">
        <f t="shared" si="3"/>
        <v>0</v>
      </c>
      <c r="M73" s="42" t="s">
        <v>2</v>
      </c>
      <c r="N73" s="13"/>
    </row>
    <row r="74" spans="1:14" ht="30">
      <c r="A74" s="9">
        <f t="shared" si="4"/>
        <v>70</v>
      </c>
      <c r="B74" s="17" t="s">
        <v>85</v>
      </c>
      <c r="C74" s="29" t="s">
        <v>29</v>
      </c>
      <c r="D74" s="22">
        <v>464000</v>
      </c>
      <c r="E74" s="12">
        <v>464000</v>
      </c>
      <c r="F74" s="9" t="s">
        <v>19</v>
      </c>
      <c r="G74" s="9">
        <v>0</v>
      </c>
      <c r="H74" s="9" t="s">
        <v>4</v>
      </c>
      <c r="I74" s="34">
        <f>E74/E162</f>
        <v>9.9850439535609375E-3</v>
      </c>
      <c r="J74" s="9" t="s">
        <v>2</v>
      </c>
      <c r="K74" s="9" t="s">
        <v>2</v>
      </c>
      <c r="L74" s="8">
        <f t="shared" si="3"/>
        <v>0</v>
      </c>
      <c r="M74" s="42" t="s">
        <v>2</v>
      </c>
      <c r="N74" s="13"/>
    </row>
    <row r="75" spans="1:14" ht="30">
      <c r="A75" s="9">
        <f t="shared" si="4"/>
        <v>71</v>
      </c>
      <c r="B75" s="17" t="s">
        <v>86</v>
      </c>
      <c r="C75" s="29" t="s">
        <v>29</v>
      </c>
      <c r="D75" s="22">
        <v>60000</v>
      </c>
      <c r="E75" s="12">
        <v>60000</v>
      </c>
      <c r="F75" s="9" t="s">
        <v>19</v>
      </c>
      <c r="G75" s="9">
        <v>0</v>
      </c>
      <c r="H75" s="9" t="s">
        <v>4</v>
      </c>
      <c r="I75" s="34">
        <f>E75/E162</f>
        <v>1.2911694767535696E-3</v>
      </c>
      <c r="J75" s="9" t="s">
        <v>2</v>
      </c>
      <c r="K75" s="9" t="s">
        <v>2</v>
      </c>
      <c r="L75" s="8">
        <f t="shared" si="3"/>
        <v>0</v>
      </c>
      <c r="M75" s="42" t="s">
        <v>2</v>
      </c>
      <c r="N75" s="13"/>
    </row>
    <row r="76" spans="1:14" ht="30">
      <c r="A76" s="9">
        <f t="shared" si="4"/>
        <v>72</v>
      </c>
      <c r="B76" s="17" t="s">
        <v>87</v>
      </c>
      <c r="C76" s="29" t="s">
        <v>88</v>
      </c>
      <c r="D76" s="22">
        <v>124041</v>
      </c>
      <c r="E76" s="12">
        <v>124041</v>
      </c>
      <c r="F76" s="9" t="s">
        <v>19</v>
      </c>
      <c r="G76" s="9">
        <v>0</v>
      </c>
      <c r="H76" s="9" t="s">
        <v>4</v>
      </c>
      <c r="I76" s="34">
        <f>E76/E162</f>
        <v>2.6692992177664919E-3</v>
      </c>
      <c r="J76" s="9" t="s">
        <v>2</v>
      </c>
      <c r="K76" s="9" t="s">
        <v>2</v>
      </c>
      <c r="L76" s="8">
        <f t="shared" si="3"/>
        <v>0</v>
      </c>
      <c r="M76" s="42" t="s">
        <v>2</v>
      </c>
      <c r="N76" s="13"/>
    </row>
    <row r="77" spans="1:14" ht="30">
      <c r="A77" s="9">
        <f t="shared" si="4"/>
        <v>73</v>
      </c>
      <c r="B77" s="17" t="s">
        <v>89</v>
      </c>
      <c r="C77" s="29" t="s">
        <v>88</v>
      </c>
      <c r="D77" s="22">
        <v>108000</v>
      </c>
      <c r="E77" s="12">
        <v>108000</v>
      </c>
      <c r="F77" s="9" t="s">
        <v>19</v>
      </c>
      <c r="G77" s="9">
        <v>0</v>
      </c>
      <c r="H77" s="9" t="s">
        <v>4</v>
      </c>
      <c r="I77" s="34">
        <f>E77/E162</f>
        <v>2.3241050581564253E-3</v>
      </c>
      <c r="J77" s="9" t="s">
        <v>2</v>
      </c>
      <c r="K77" s="9" t="s">
        <v>2</v>
      </c>
      <c r="L77" s="8">
        <f t="shared" si="3"/>
        <v>0</v>
      </c>
      <c r="M77" s="42" t="s">
        <v>2</v>
      </c>
      <c r="N77" s="13"/>
    </row>
    <row r="78" spans="1:14" ht="30">
      <c r="A78" s="9">
        <f t="shared" si="4"/>
        <v>74</v>
      </c>
      <c r="B78" s="17" t="s">
        <v>90</v>
      </c>
      <c r="C78" s="29" t="s">
        <v>88</v>
      </c>
      <c r="D78" s="22">
        <v>101303</v>
      </c>
      <c r="E78" s="12">
        <v>101303</v>
      </c>
      <c r="F78" s="9" t="s">
        <v>19</v>
      </c>
      <c r="G78" s="9">
        <v>0</v>
      </c>
      <c r="H78" s="9" t="s">
        <v>4</v>
      </c>
      <c r="I78" s="34">
        <f>E78/E162</f>
        <v>2.1799890250594478E-3</v>
      </c>
      <c r="J78" s="9" t="s">
        <v>2</v>
      </c>
      <c r="K78" s="9" t="s">
        <v>2</v>
      </c>
      <c r="L78" s="8">
        <f t="shared" si="3"/>
        <v>0</v>
      </c>
      <c r="M78" s="42" t="s">
        <v>2</v>
      </c>
      <c r="N78" s="13"/>
    </row>
    <row r="79" spans="1:14" ht="30">
      <c r="A79" s="9">
        <f t="shared" si="4"/>
        <v>75</v>
      </c>
      <c r="B79" s="17" t="s">
        <v>91</v>
      </c>
      <c r="C79" s="29" t="s">
        <v>88</v>
      </c>
      <c r="D79" s="22">
        <v>323804</v>
      </c>
      <c r="E79" s="12">
        <v>323804</v>
      </c>
      <c r="F79" s="9" t="s">
        <v>19</v>
      </c>
      <c r="G79" s="9">
        <v>0</v>
      </c>
      <c r="H79" s="9" t="s">
        <v>4</v>
      </c>
      <c r="I79" s="34">
        <f>E79/E162</f>
        <v>6.9680973541785471E-3</v>
      </c>
      <c r="J79" s="9" t="s">
        <v>2</v>
      </c>
      <c r="K79" s="9" t="s">
        <v>2</v>
      </c>
      <c r="L79" s="8">
        <f t="shared" si="3"/>
        <v>0</v>
      </c>
      <c r="M79" s="42" t="s">
        <v>2</v>
      </c>
      <c r="N79" s="13"/>
    </row>
    <row r="80" spans="1:14" ht="30">
      <c r="A80" s="9">
        <f t="shared" si="4"/>
        <v>76</v>
      </c>
      <c r="B80" s="17" t="s">
        <v>49</v>
      </c>
      <c r="C80" s="29" t="s">
        <v>88</v>
      </c>
      <c r="D80" s="22">
        <v>830647</v>
      </c>
      <c r="E80" s="12">
        <v>830647</v>
      </c>
      <c r="F80" s="9" t="s">
        <v>19</v>
      </c>
      <c r="G80" s="9">
        <v>0</v>
      </c>
      <c r="H80" s="9" t="s">
        <v>4</v>
      </c>
      <c r="I80" s="34">
        <f>E80/E162</f>
        <v>1.787510087261537E-2</v>
      </c>
      <c r="J80" s="9" t="s">
        <v>2</v>
      </c>
      <c r="K80" s="9" t="s">
        <v>2</v>
      </c>
      <c r="L80" s="8">
        <f t="shared" si="3"/>
        <v>0</v>
      </c>
      <c r="M80" s="42" t="s">
        <v>2</v>
      </c>
      <c r="N80" s="13"/>
    </row>
    <row r="81" spans="1:14" ht="30">
      <c r="A81" s="9">
        <f t="shared" si="4"/>
        <v>77</v>
      </c>
      <c r="B81" s="17" t="s">
        <v>92</v>
      </c>
      <c r="C81" s="29" t="s">
        <v>88</v>
      </c>
      <c r="D81" s="22">
        <v>154437</v>
      </c>
      <c r="E81" s="12">
        <v>154437</v>
      </c>
      <c r="F81" s="9" t="s">
        <v>19</v>
      </c>
      <c r="G81" s="9">
        <v>0</v>
      </c>
      <c r="H81" s="9" t="s">
        <v>4</v>
      </c>
      <c r="I81" s="34">
        <f>E81/E162</f>
        <v>3.3234056746898502E-3</v>
      </c>
      <c r="J81" s="9" t="s">
        <v>2</v>
      </c>
      <c r="K81" s="9" t="s">
        <v>2</v>
      </c>
      <c r="L81" s="8">
        <f t="shared" si="3"/>
        <v>0</v>
      </c>
      <c r="M81" s="42" t="s">
        <v>2</v>
      </c>
      <c r="N81" s="13"/>
    </row>
    <row r="82" spans="1:14" ht="30">
      <c r="A82" s="9">
        <f t="shared" si="4"/>
        <v>78</v>
      </c>
      <c r="B82" s="17" t="s">
        <v>93</v>
      </c>
      <c r="C82" s="29" t="s">
        <v>88</v>
      </c>
      <c r="D82" s="22">
        <v>18895</v>
      </c>
      <c r="E82" s="12"/>
      <c r="F82" s="9" t="s">
        <v>19</v>
      </c>
      <c r="G82" s="9">
        <v>0</v>
      </c>
      <c r="H82" s="9" t="s">
        <v>4</v>
      </c>
      <c r="I82" s="34">
        <f t="shared" ref="I82" si="5">E82/$E$88*$I$88</f>
        <v>0</v>
      </c>
      <c r="J82" s="9" t="s">
        <v>2</v>
      </c>
      <c r="K82" s="9" t="s">
        <v>2</v>
      </c>
      <c r="L82" s="8">
        <v>0</v>
      </c>
      <c r="M82" s="42">
        <v>18895</v>
      </c>
      <c r="N82" s="13"/>
    </row>
    <row r="83" spans="1:14" ht="30">
      <c r="A83" s="9">
        <v>79</v>
      </c>
      <c r="B83" s="17" t="s">
        <v>97</v>
      </c>
      <c r="C83" s="29" t="s">
        <v>96</v>
      </c>
      <c r="D83" s="22">
        <v>3480639</v>
      </c>
      <c r="E83" s="12">
        <v>3480639</v>
      </c>
      <c r="F83" s="9" t="s">
        <v>19</v>
      </c>
      <c r="G83" s="9">
        <v>0</v>
      </c>
      <c r="H83" s="9" t="s">
        <v>4</v>
      </c>
      <c r="I83" s="34">
        <f>E83/E162</f>
        <v>7.490158060663446E-2</v>
      </c>
      <c r="J83" s="9"/>
      <c r="K83" s="9"/>
      <c r="L83" s="8"/>
      <c r="M83" s="42"/>
      <c r="N83" s="13"/>
    </row>
    <row r="84" spans="1:14" ht="30">
      <c r="A84" s="9">
        <v>80</v>
      </c>
      <c r="B84" s="17" t="s">
        <v>98</v>
      </c>
      <c r="C84" s="29" t="s">
        <v>96</v>
      </c>
      <c r="D84" s="22">
        <v>4832366</v>
      </c>
      <c r="E84" s="12">
        <v>4832366</v>
      </c>
      <c r="F84" s="9" t="s">
        <v>19</v>
      </c>
      <c r="G84" s="9">
        <v>0</v>
      </c>
      <c r="H84" s="9" t="s">
        <v>4</v>
      </c>
      <c r="I84" s="34">
        <f>E84/E162</f>
        <v>0.103990057995029</v>
      </c>
      <c r="J84" s="9"/>
      <c r="K84" s="9"/>
      <c r="L84" s="8"/>
      <c r="M84" s="42"/>
      <c r="N84" s="13"/>
    </row>
    <row r="85" spans="1:14" ht="30">
      <c r="A85" s="9">
        <v>81</v>
      </c>
      <c r="B85" s="17" t="s">
        <v>99</v>
      </c>
      <c r="C85" s="29" t="s">
        <v>96</v>
      </c>
      <c r="D85" s="22">
        <v>922171</v>
      </c>
      <c r="E85" s="12">
        <v>922171</v>
      </c>
      <c r="F85" s="9" t="s">
        <v>19</v>
      </c>
      <c r="G85" s="9">
        <v>0</v>
      </c>
      <c r="H85" s="9" t="s">
        <v>4</v>
      </c>
      <c r="I85" s="34">
        <f>E85/E162</f>
        <v>1.9844650792455266E-2</v>
      </c>
      <c r="J85" s="9"/>
      <c r="K85" s="9"/>
      <c r="L85" s="8"/>
      <c r="M85" s="42"/>
      <c r="N85" s="13"/>
    </row>
    <row r="86" spans="1:14" ht="30">
      <c r="A86" s="9">
        <v>82</v>
      </c>
      <c r="B86" s="17" t="s">
        <v>100</v>
      </c>
      <c r="C86" s="29" t="s">
        <v>96</v>
      </c>
      <c r="D86" s="22">
        <v>435249</v>
      </c>
      <c r="E86" s="12">
        <v>435249</v>
      </c>
      <c r="F86" s="9" t="s">
        <v>19</v>
      </c>
      <c r="G86" s="9">
        <v>0</v>
      </c>
      <c r="H86" s="9" t="s">
        <v>4</v>
      </c>
      <c r="I86" s="34">
        <f>E86/E162</f>
        <v>9.3663370597919064E-3</v>
      </c>
      <c r="J86" s="9"/>
      <c r="K86" s="9"/>
      <c r="L86" s="8"/>
      <c r="M86" s="42"/>
      <c r="N86" s="13"/>
    </row>
    <row r="87" spans="1:14" ht="30.75" thickBot="1">
      <c r="A87" s="9">
        <v>83</v>
      </c>
      <c r="B87" s="17" t="s">
        <v>95</v>
      </c>
      <c r="C87" s="23" t="s">
        <v>96</v>
      </c>
      <c r="D87" s="25">
        <v>1916426</v>
      </c>
      <c r="E87" s="25">
        <v>1916426</v>
      </c>
      <c r="F87" s="9" t="s">
        <v>19</v>
      </c>
      <c r="G87" s="9">
        <v>0</v>
      </c>
      <c r="H87" s="9" t="s">
        <v>4</v>
      </c>
      <c r="I87" s="33">
        <f>E87/E162</f>
        <v>4.1240512594282269E-2</v>
      </c>
      <c r="J87" s="9"/>
      <c r="K87" s="9"/>
      <c r="L87" s="10"/>
      <c r="M87" s="43"/>
      <c r="N87" s="14"/>
    </row>
    <row r="88" spans="1:14" s="6" customFormat="1" ht="15.75" thickBot="1">
      <c r="A88" s="9">
        <v>84</v>
      </c>
      <c r="B88" s="35" t="s">
        <v>101</v>
      </c>
      <c r="C88" s="36" t="s">
        <v>102</v>
      </c>
      <c r="D88" s="37">
        <v>82476</v>
      </c>
      <c r="E88" s="44">
        <v>82476</v>
      </c>
      <c r="F88" s="38" t="s">
        <v>19</v>
      </c>
      <c r="G88" s="27">
        <v>0</v>
      </c>
      <c r="H88" s="39" t="s">
        <v>4</v>
      </c>
      <c r="I88" s="46">
        <f>E88/E162</f>
        <v>1.7748415627454567E-3</v>
      </c>
      <c r="J88" s="27"/>
      <c r="K88" s="28"/>
      <c r="L88" s="26">
        <f>SUM(L5:L82)</f>
        <v>0</v>
      </c>
      <c r="M88" s="26"/>
      <c r="N88" s="27"/>
    </row>
    <row r="89" spans="1:14">
      <c r="A89" s="9">
        <v>85</v>
      </c>
      <c r="B89" s="15" t="s">
        <v>103</v>
      </c>
      <c r="C89" s="15" t="s">
        <v>102</v>
      </c>
      <c r="D89" s="24">
        <v>82476</v>
      </c>
      <c r="E89" s="41">
        <v>82476</v>
      </c>
      <c r="F89" s="15" t="s">
        <v>19</v>
      </c>
      <c r="G89" s="15">
        <v>0</v>
      </c>
      <c r="H89" s="40" t="s">
        <v>4</v>
      </c>
      <c r="I89" s="47">
        <f>E89/E162</f>
        <v>1.7748415627454567E-3</v>
      </c>
      <c r="M89" s="24"/>
    </row>
    <row r="90" spans="1:14" ht="15.75" thickBot="1">
      <c r="A90" s="9">
        <v>86</v>
      </c>
      <c r="B90" s="15" t="s">
        <v>104</v>
      </c>
      <c r="C90" s="36" t="s">
        <v>102</v>
      </c>
      <c r="D90" s="24">
        <v>837528</v>
      </c>
      <c r="E90" s="41">
        <v>837528</v>
      </c>
      <c r="F90" s="16" t="s">
        <v>19</v>
      </c>
      <c r="G90" s="15">
        <v>0</v>
      </c>
      <c r="H90" s="40" t="s">
        <v>4</v>
      </c>
      <c r="I90" s="47">
        <f>E90/E162</f>
        <v>1.8023176492107728E-2</v>
      </c>
      <c r="L90" s="16"/>
      <c r="M90" s="24"/>
    </row>
    <row r="91" spans="1:14">
      <c r="A91" s="9">
        <v>87</v>
      </c>
      <c r="B91" s="15" t="s">
        <v>105</v>
      </c>
      <c r="C91" s="15" t="s">
        <v>102</v>
      </c>
      <c r="D91" s="24">
        <v>308337</v>
      </c>
      <c r="E91" s="41">
        <v>308337</v>
      </c>
      <c r="F91" s="15" t="s">
        <v>19</v>
      </c>
      <c r="G91" s="15">
        <v>0</v>
      </c>
      <c r="H91" s="40" t="s">
        <v>4</v>
      </c>
      <c r="I91" s="47">
        <f>E91/E162</f>
        <v>6.6352553825627563E-3</v>
      </c>
      <c r="L91" s="45"/>
      <c r="M91" s="24"/>
    </row>
    <row r="92" spans="1:14" ht="15.75" thickBot="1">
      <c r="A92" s="9">
        <v>88</v>
      </c>
      <c r="B92" s="15" t="s">
        <v>106</v>
      </c>
      <c r="C92" s="36" t="s">
        <v>102</v>
      </c>
      <c r="D92" s="24">
        <v>508669</v>
      </c>
      <c r="E92" s="41">
        <v>508669</v>
      </c>
      <c r="F92" s="15" t="s">
        <v>19</v>
      </c>
      <c r="G92" s="15">
        <v>0</v>
      </c>
      <c r="H92" s="40" t="s">
        <v>4</v>
      </c>
      <c r="I92" s="47">
        <f>E92/E162</f>
        <v>1.0946298109512691E-2</v>
      </c>
      <c r="M92" s="24"/>
    </row>
    <row r="93" spans="1:14">
      <c r="A93" s="9">
        <v>89</v>
      </c>
      <c r="B93" s="15" t="s">
        <v>107</v>
      </c>
      <c r="C93" s="15" t="s">
        <v>102</v>
      </c>
      <c r="D93" s="24">
        <v>64147</v>
      </c>
      <c r="E93" s="41">
        <v>0</v>
      </c>
      <c r="F93" s="15" t="s">
        <v>19</v>
      </c>
      <c r="G93" s="15">
        <v>0</v>
      </c>
      <c r="H93" s="40" t="s">
        <v>4</v>
      </c>
      <c r="I93" s="47">
        <v>0</v>
      </c>
      <c r="M93" s="24">
        <v>64147</v>
      </c>
    </row>
    <row r="94" spans="1:14" ht="15.75" thickBot="1">
      <c r="A94" s="9">
        <v>90</v>
      </c>
      <c r="B94" s="15" t="s">
        <v>108</v>
      </c>
      <c r="C94" s="36" t="s">
        <v>102</v>
      </c>
      <c r="D94" s="24">
        <v>90368</v>
      </c>
      <c r="E94" s="41">
        <v>90368</v>
      </c>
      <c r="F94" s="15" t="s">
        <v>19</v>
      </c>
      <c r="G94" s="15">
        <v>0</v>
      </c>
      <c r="H94" s="40" t="s">
        <v>4</v>
      </c>
      <c r="I94" s="47">
        <f>E94/E162</f>
        <v>1.9446733879211096E-3</v>
      </c>
      <c r="M94" s="24"/>
    </row>
    <row r="95" spans="1:14">
      <c r="A95" s="9">
        <v>91</v>
      </c>
      <c r="B95" s="15" t="s">
        <v>109</v>
      </c>
      <c r="C95" s="15" t="s">
        <v>102</v>
      </c>
      <c r="D95" s="24">
        <v>58000</v>
      </c>
      <c r="E95" s="41">
        <v>58000</v>
      </c>
      <c r="F95" s="15" t="s">
        <v>19</v>
      </c>
      <c r="G95" s="15">
        <v>0</v>
      </c>
      <c r="H95" s="40" t="s">
        <v>4</v>
      </c>
      <c r="I95" s="47">
        <f>E95/E162</f>
        <v>1.2481304941951172E-3</v>
      </c>
      <c r="M95" s="24"/>
    </row>
    <row r="96" spans="1:14" ht="15.75" thickBot="1">
      <c r="A96" s="9">
        <v>92</v>
      </c>
      <c r="B96" s="15" t="s">
        <v>110</v>
      </c>
      <c r="C96" s="36" t="s">
        <v>102</v>
      </c>
      <c r="D96" s="24">
        <v>438750</v>
      </c>
      <c r="E96" s="41">
        <v>438750</v>
      </c>
      <c r="F96" s="15" t="s">
        <v>19</v>
      </c>
      <c r="G96" s="15">
        <v>0</v>
      </c>
      <c r="H96" s="40" t="s">
        <v>4</v>
      </c>
      <c r="I96" s="47">
        <f>E96/E162</f>
        <v>9.4416767987604774E-3</v>
      </c>
      <c r="M96" s="24"/>
    </row>
    <row r="97" spans="1:13">
      <c r="A97" s="9">
        <v>93</v>
      </c>
      <c r="B97" s="15" t="s">
        <v>111</v>
      </c>
      <c r="C97" s="15" t="s">
        <v>102</v>
      </c>
      <c r="D97" s="24">
        <v>108000</v>
      </c>
      <c r="E97" s="41">
        <v>108000</v>
      </c>
      <c r="F97" s="15" t="s">
        <v>19</v>
      </c>
      <c r="G97" s="15">
        <v>0</v>
      </c>
      <c r="H97" s="40" t="s">
        <v>4</v>
      </c>
      <c r="I97" s="47">
        <f>E97/E162</f>
        <v>2.3241050581564253E-3</v>
      </c>
      <c r="M97" s="24"/>
    </row>
    <row r="98" spans="1:13" ht="15.75" thickBot="1">
      <c r="A98" s="9">
        <v>94</v>
      </c>
      <c r="B98" s="15" t="s">
        <v>112</v>
      </c>
      <c r="C98" s="36" t="s">
        <v>102</v>
      </c>
      <c r="D98" s="24">
        <v>62750</v>
      </c>
      <c r="E98" s="41">
        <v>62750</v>
      </c>
      <c r="F98" s="15" t="s">
        <v>19</v>
      </c>
      <c r="G98" s="15">
        <v>0</v>
      </c>
      <c r="H98" s="40" t="s">
        <v>4</v>
      </c>
      <c r="I98" s="47">
        <f>E98/E162</f>
        <v>1.3503480777714415E-3</v>
      </c>
      <c r="M98" s="24"/>
    </row>
    <row r="99" spans="1:13">
      <c r="A99" s="9">
        <v>95</v>
      </c>
      <c r="B99" s="15" t="s">
        <v>113</v>
      </c>
      <c r="C99" s="15" t="s">
        <v>102</v>
      </c>
      <c r="D99" s="24">
        <v>518000</v>
      </c>
      <c r="E99" s="41">
        <v>518000</v>
      </c>
      <c r="F99" s="15" t="s">
        <v>19</v>
      </c>
      <c r="G99" s="15">
        <v>0</v>
      </c>
      <c r="H99" s="40" t="s">
        <v>4</v>
      </c>
      <c r="I99" s="47">
        <f>E99/E162</f>
        <v>1.114709648263915E-2</v>
      </c>
      <c r="M99" s="24"/>
    </row>
    <row r="100" spans="1:13" ht="15.75" thickBot="1">
      <c r="A100" s="9">
        <v>96</v>
      </c>
      <c r="B100" s="15" t="s">
        <v>114</v>
      </c>
      <c r="C100" s="36" t="s">
        <v>102</v>
      </c>
      <c r="D100" s="24">
        <v>254000</v>
      </c>
      <c r="E100" s="41">
        <v>254000</v>
      </c>
      <c r="F100" s="15" t="s">
        <v>19</v>
      </c>
      <c r="G100" s="15">
        <v>0</v>
      </c>
      <c r="H100" s="40" t="s">
        <v>4</v>
      </c>
      <c r="I100" s="47">
        <f>E100/E162</f>
        <v>5.4659507849234446E-3</v>
      </c>
      <c r="M100" s="24"/>
    </row>
    <row r="101" spans="1:13">
      <c r="A101" s="9">
        <v>97</v>
      </c>
      <c r="B101" s="15" t="s">
        <v>82</v>
      </c>
      <c r="C101" s="15" t="s">
        <v>102</v>
      </c>
      <c r="D101" s="24">
        <v>200000</v>
      </c>
      <c r="E101" s="41">
        <v>200000</v>
      </c>
      <c r="F101" s="15" t="s">
        <v>19</v>
      </c>
      <c r="G101" s="15">
        <v>0</v>
      </c>
      <c r="H101" s="40" t="s">
        <v>4</v>
      </c>
      <c r="I101" s="47">
        <f>E101/E162</f>
        <v>4.3038982558452317E-3</v>
      </c>
      <c r="M101" s="24"/>
    </row>
    <row r="102" spans="1:13" ht="15.75" thickBot="1">
      <c r="A102" s="9">
        <v>98</v>
      </c>
      <c r="B102" s="15" t="s">
        <v>115</v>
      </c>
      <c r="C102" s="36" t="s">
        <v>102</v>
      </c>
      <c r="D102" s="24">
        <v>800000</v>
      </c>
      <c r="E102" s="41">
        <v>800000</v>
      </c>
      <c r="F102" s="15" t="s">
        <v>19</v>
      </c>
      <c r="G102" s="15">
        <v>0</v>
      </c>
      <c r="H102" s="40" t="s">
        <v>116</v>
      </c>
      <c r="I102" s="47">
        <v>0</v>
      </c>
      <c r="M102" s="24"/>
    </row>
    <row r="103" spans="1:13">
      <c r="A103" s="9">
        <v>99</v>
      </c>
      <c r="B103" s="15" t="s">
        <v>117</v>
      </c>
      <c r="C103" s="15" t="s">
        <v>102</v>
      </c>
      <c r="D103" s="24">
        <v>50000</v>
      </c>
      <c r="E103" s="41">
        <v>50000</v>
      </c>
      <c r="F103" s="15" t="s">
        <v>19</v>
      </c>
      <c r="G103" s="15">
        <v>0</v>
      </c>
      <c r="H103" s="40" t="s">
        <v>4</v>
      </c>
      <c r="I103" s="47">
        <f>E103/E162</f>
        <v>1.0759745639613079E-3</v>
      </c>
      <c r="M103" s="24"/>
    </row>
    <row r="104" spans="1:13" ht="15.75" thickBot="1">
      <c r="A104" s="9">
        <v>100</v>
      </c>
      <c r="B104" s="15" t="s">
        <v>118</v>
      </c>
      <c r="C104" s="36" t="s">
        <v>102</v>
      </c>
      <c r="D104" s="24">
        <v>1200000</v>
      </c>
      <c r="E104" s="41">
        <v>1200000</v>
      </c>
      <c r="F104" s="15" t="s">
        <v>19</v>
      </c>
      <c r="G104" s="15">
        <v>0</v>
      </c>
      <c r="H104" s="40" t="s">
        <v>116</v>
      </c>
      <c r="I104" s="47">
        <v>0</v>
      </c>
      <c r="M104" s="24"/>
    </row>
    <row r="105" spans="1:13">
      <c r="A105" s="9">
        <v>101</v>
      </c>
      <c r="B105" s="15" t="s">
        <v>119</v>
      </c>
      <c r="C105" s="15" t="s">
        <v>102</v>
      </c>
      <c r="D105" s="24">
        <v>400000</v>
      </c>
      <c r="E105" s="41">
        <v>400000</v>
      </c>
      <c r="F105" s="15" t="s">
        <v>19</v>
      </c>
      <c r="G105" s="15">
        <v>0</v>
      </c>
      <c r="H105" s="40" t="s">
        <v>4</v>
      </c>
      <c r="I105" s="47">
        <f>E105/E162</f>
        <v>8.6077965116904635E-3</v>
      </c>
      <c r="M105" s="24"/>
    </row>
    <row r="106" spans="1:13" ht="15.75" thickBot="1">
      <c r="A106" s="9">
        <v>102</v>
      </c>
      <c r="B106" s="15" t="s">
        <v>120</v>
      </c>
      <c r="C106" s="36" t="s">
        <v>102</v>
      </c>
      <c r="D106" s="24">
        <v>200000</v>
      </c>
      <c r="E106" s="41">
        <v>200000</v>
      </c>
      <c r="F106" s="15" t="s">
        <v>19</v>
      </c>
      <c r="G106" s="15">
        <v>0</v>
      </c>
      <c r="H106" s="40" t="s">
        <v>4</v>
      </c>
      <c r="I106" s="47">
        <f>E106/E162</f>
        <v>4.3038982558452317E-3</v>
      </c>
      <c r="M106" s="24"/>
    </row>
    <row r="107" spans="1:13">
      <c r="A107" s="9">
        <v>103</v>
      </c>
      <c r="B107" s="15" t="s">
        <v>121</v>
      </c>
      <c r="C107" s="15" t="s">
        <v>102</v>
      </c>
      <c r="D107" s="24">
        <v>200000</v>
      </c>
      <c r="E107" s="41">
        <v>200000</v>
      </c>
      <c r="F107" s="15" t="s">
        <v>19</v>
      </c>
      <c r="G107" s="15">
        <v>0</v>
      </c>
      <c r="H107" s="40" t="s">
        <v>4</v>
      </c>
      <c r="I107" s="47">
        <f>E107/E162</f>
        <v>4.3038982558452317E-3</v>
      </c>
      <c r="M107" s="24"/>
    </row>
    <row r="108" spans="1:13" ht="15.75" thickBot="1">
      <c r="A108" s="9">
        <v>104</v>
      </c>
      <c r="B108" s="15" t="s">
        <v>122</v>
      </c>
      <c r="C108" s="36" t="s">
        <v>102</v>
      </c>
      <c r="D108" s="24">
        <v>400000</v>
      </c>
      <c r="E108" s="41">
        <v>400000</v>
      </c>
      <c r="F108" s="15" t="s">
        <v>19</v>
      </c>
      <c r="G108" s="15">
        <v>0</v>
      </c>
      <c r="H108" s="40" t="s">
        <v>4</v>
      </c>
      <c r="I108" s="47">
        <f>E108/E162</f>
        <v>8.6077965116904635E-3</v>
      </c>
      <c r="M108" s="24"/>
    </row>
    <row r="109" spans="1:13">
      <c r="A109" s="9">
        <v>105</v>
      </c>
      <c r="B109" s="15" t="s">
        <v>123</v>
      </c>
      <c r="C109" s="15" t="s">
        <v>102</v>
      </c>
      <c r="D109" s="24">
        <v>506000</v>
      </c>
      <c r="E109" s="41">
        <v>506000</v>
      </c>
      <c r="F109" s="15" t="s">
        <v>19</v>
      </c>
      <c r="G109" s="15">
        <v>0</v>
      </c>
      <c r="H109" s="40" t="s">
        <v>4</v>
      </c>
      <c r="I109" s="47">
        <f>E109/E162</f>
        <v>1.0888862587288436E-2</v>
      </c>
      <c r="M109" s="24"/>
    </row>
    <row r="110" spans="1:13" ht="15.75" thickBot="1">
      <c r="A110" s="9">
        <v>106</v>
      </c>
      <c r="B110" s="15" t="s">
        <v>124</v>
      </c>
      <c r="C110" s="36" t="s">
        <v>102</v>
      </c>
      <c r="D110" s="24">
        <v>494000</v>
      </c>
      <c r="E110" s="41">
        <v>494000</v>
      </c>
      <c r="F110" s="15" t="s">
        <v>19</v>
      </c>
      <c r="G110" s="15">
        <v>0</v>
      </c>
      <c r="H110" s="40" t="s">
        <v>4</v>
      </c>
      <c r="I110" s="47">
        <f>E110/E162</f>
        <v>1.0630628691937722E-2</v>
      </c>
      <c r="M110" s="24"/>
    </row>
    <row r="111" spans="1:13">
      <c r="A111" s="9">
        <v>107</v>
      </c>
      <c r="B111" s="15" t="s">
        <v>125</v>
      </c>
      <c r="C111" s="15" t="s">
        <v>102</v>
      </c>
      <c r="D111" s="24">
        <v>55000</v>
      </c>
      <c r="E111" s="41">
        <v>55000</v>
      </c>
      <c r="F111" s="15" t="s">
        <v>19</v>
      </c>
      <c r="G111" s="15">
        <v>0</v>
      </c>
      <c r="H111" s="40" t="s">
        <v>4</v>
      </c>
      <c r="I111" s="47">
        <f>E111/E162</f>
        <v>1.1835720203574387E-3</v>
      </c>
      <c r="M111" s="24"/>
    </row>
    <row r="112" spans="1:13" ht="15.75" thickBot="1">
      <c r="A112" s="9">
        <v>108</v>
      </c>
      <c r="B112" s="15" t="s">
        <v>126</v>
      </c>
      <c r="C112" s="36" t="s">
        <v>102</v>
      </c>
      <c r="D112" s="24">
        <v>55000</v>
      </c>
      <c r="E112" s="41"/>
      <c r="F112" s="15" t="s">
        <v>19</v>
      </c>
      <c r="G112" s="15">
        <v>0</v>
      </c>
      <c r="H112" s="40" t="s">
        <v>4</v>
      </c>
      <c r="I112" s="47">
        <v>0</v>
      </c>
      <c r="M112" s="24">
        <v>55000</v>
      </c>
    </row>
    <row r="113" spans="1:13">
      <c r="A113" s="9">
        <v>109</v>
      </c>
      <c r="B113" s="15" t="s">
        <v>49</v>
      </c>
      <c r="C113" s="15" t="s">
        <v>102</v>
      </c>
      <c r="D113" s="24">
        <v>200000</v>
      </c>
      <c r="E113" s="41">
        <v>200000</v>
      </c>
      <c r="F113" s="15" t="s">
        <v>19</v>
      </c>
      <c r="G113" s="15">
        <v>0</v>
      </c>
      <c r="H113" s="40" t="s">
        <v>4</v>
      </c>
      <c r="I113" s="47">
        <f>E113/E162</f>
        <v>4.3038982558452317E-3</v>
      </c>
      <c r="M113" s="24"/>
    </row>
    <row r="114" spans="1:13" ht="15.75" thickBot="1">
      <c r="A114" s="9">
        <v>110</v>
      </c>
      <c r="B114" s="15" t="s">
        <v>127</v>
      </c>
      <c r="C114" s="36" t="s">
        <v>102</v>
      </c>
      <c r="D114" s="24">
        <v>32960</v>
      </c>
      <c r="E114" s="41">
        <v>32960</v>
      </c>
      <c r="F114" s="15" t="s">
        <v>19</v>
      </c>
      <c r="G114" s="15">
        <v>0</v>
      </c>
      <c r="H114" s="40" t="s">
        <v>4</v>
      </c>
      <c r="I114" s="47">
        <f>E114/E162</f>
        <v>7.092824325632942E-4</v>
      </c>
      <c r="M114" s="24"/>
    </row>
    <row r="115" spans="1:13">
      <c r="A115" s="9">
        <v>111</v>
      </c>
      <c r="B115" s="15" t="s">
        <v>128</v>
      </c>
      <c r="C115" s="15" t="s">
        <v>102</v>
      </c>
      <c r="D115" s="24">
        <v>36000</v>
      </c>
      <c r="E115" s="41">
        <v>36000</v>
      </c>
      <c r="F115" s="15" t="s">
        <v>19</v>
      </c>
      <c r="G115" s="15">
        <v>0</v>
      </c>
      <c r="H115" s="40" t="s">
        <v>4</v>
      </c>
      <c r="I115" s="47">
        <f>E115/E162</f>
        <v>7.7470168605214178E-4</v>
      </c>
      <c r="M115" s="24"/>
    </row>
    <row r="116" spans="1:13" ht="15.75" thickBot="1">
      <c r="A116" s="9">
        <v>112</v>
      </c>
      <c r="B116" s="15" t="s">
        <v>129</v>
      </c>
      <c r="C116" s="36" t="s">
        <v>102</v>
      </c>
      <c r="D116" s="24">
        <v>130000</v>
      </c>
      <c r="E116" s="41">
        <v>130000</v>
      </c>
      <c r="F116" s="15" t="s">
        <v>19</v>
      </c>
      <c r="G116" s="15">
        <v>0</v>
      </c>
      <c r="H116" s="40" t="s">
        <v>4</v>
      </c>
      <c r="I116" s="47">
        <f>E116/E162</f>
        <v>2.7975338662994008E-3</v>
      </c>
      <c r="M116" s="24"/>
    </row>
    <row r="117" spans="1:13">
      <c r="A117" s="9">
        <v>113</v>
      </c>
      <c r="B117" s="15" t="s">
        <v>130</v>
      </c>
      <c r="C117" s="15" t="s">
        <v>102</v>
      </c>
      <c r="D117" s="24">
        <v>195000</v>
      </c>
      <c r="E117" s="41">
        <v>195000</v>
      </c>
      <c r="F117" s="15" t="s">
        <v>19</v>
      </c>
      <c r="G117" s="15">
        <v>0</v>
      </c>
      <c r="H117" s="40" t="s">
        <v>4</v>
      </c>
      <c r="I117" s="47">
        <f>E117/E162</f>
        <v>4.1963007994491007E-3</v>
      </c>
      <c r="M117" s="24"/>
    </row>
    <row r="118" spans="1:13">
      <c r="A118" s="9">
        <v>114</v>
      </c>
      <c r="B118" s="15" t="s">
        <v>131</v>
      </c>
      <c r="C118" s="15" t="s">
        <v>102</v>
      </c>
      <c r="D118" s="24">
        <v>130000</v>
      </c>
      <c r="E118" s="41">
        <v>130000</v>
      </c>
      <c r="F118" s="15" t="s">
        <v>19</v>
      </c>
      <c r="G118" s="15">
        <v>0</v>
      </c>
      <c r="H118" s="40" t="s">
        <v>4</v>
      </c>
      <c r="I118" s="47">
        <f>E118/E162</f>
        <v>2.7975338662994008E-3</v>
      </c>
      <c r="M118" s="24"/>
    </row>
    <row r="119" spans="1:13" ht="15.75" thickBot="1">
      <c r="A119" s="9">
        <v>115</v>
      </c>
      <c r="B119" s="15" t="s">
        <v>132</v>
      </c>
      <c r="C119" s="36" t="s">
        <v>102</v>
      </c>
      <c r="D119" s="24">
        <v>5000</v>
      </c>
      <c r="E119" s="41"/>
      <c r="F119" s="15" t="s">
        <v>19</v>
      </c>
      <c r="G119" s="15">
        <v>0</v>
      </c>
      <c r="H119" s="40" t="s">
        <v>4</v>
      </c>
      <c r="I119" s="47">
        <v>0</v>
      </c>
      <c r="M119" s="24">
        <v>5000</v>
      </c>
    </row>
    <row r="120" spans="1:13">
      <c r="A120" s="9">
        <v>116</v>
      </c>
      <c r="B120" s="15" t="s">
        <v>133</v>
      </c>
      <c r="C120" s="15" t="s">
        <v>102</v>
      </c>
      <c r="D120" s="24">
        <v>353876</v>
      </c>
      <c r="E120" s="41">
        <v>353876</v>
      </c>
      <c r="F120" s="15" t="s">
        <v>19</v>
      </c>
      <c r="G120" s="15">
        <v>0</v>
      </c>
      <c r="H120" s="40" t="s">
        <v>4</v>
      </c>
      <c r="I120" s="47">
        <f>E120/E162</f>
        <v>7.6152314959274364E-3</v>
      </c>
      <c r="M120" s="24"/>
    </row>
    <row r="121" spans="1:13" ht="15.75" thickBot="1">
      <c r="A121" s="9">
        <v>117</v>
      </c>
      <c r="B121" s="15" t="s">
        <v>134</v>
      </c>
      <c r="C121" s="36" t="s">
        <v>102</v>
      </c>
      <c r="D121" s="24">
        <v>10000</v>
      </c>
      <c r="E121" s="41">
        <v>10000</v>
      </c>
      <c r="F121" s="15" t="s">
        <v>19</v>
      </c>
      <c r="G121" s="15">
        <v>0</v>
      </c>
      <c r="H121" s="40" t="s">
        <v>4</v>
      </c>
      <c r="I121" s="47">
        <f>E121/E162</f>
        <v>2.151949127922616E-4</v>
      </c>
      <c r="M121" s="24"/>
    </row>
    <row r="122" spans="1:13">
      <c r="A122" s="9">
        <v>118</v>
      </c>
      <c r="B122" s="15" t="s">
        <v>135</v>
      </c>
      <c r="C122" s="15" t="s">
        <v>102</v>
      </c>
      <c r="D122" s="24">
        <v>11477</v>
      </c>
      <c r="E122" s="41">
        <v>11477</v>
      </c>
      <c r="F122" s="15" t="s">
        <v>19</v>
      </c>
      <c r="G122" s="15">
        <v>0</v>
      </c>
      <c r="H122" s="40" t="s">
        <v>4</v>
      </c>
      <c r="I122" s="47">
        <f>E122/E162</f>
        <v>2.469792014116786E-4</v>
      </c>
      <c r="M122" s="24"/>
    </row>
    <row r="123" spans="1:13" ht="15.75" thickBot="1">
      <c r="A123" s="9">
        <v>119</v>
      </c>
      <c r="B123" s="15" t="s">
        <v>136</v>
      </c>
      <c r="C123" s="36" t="s">
        <v>102</v>
      </c>
      <c r="D123" s="24">
        <v>20429</v>
      </c>
      <c r="E123" s="41"/>
      <c r="F123" s="15" t="s">
        <v>19</v>
      </c>
      <c r="G123" s="15">
        <v>0</v>
      </c>
      <c r="H123" s="40" t="s">
        <v>4</v>
      </c>
      <c r="I123" s="47">
        <v>0</v>
      </c>
      <c r="M123" s="24">
        <v>20429</v>
      </c>
    </row>
    <row r="124" spans="1:13">
      <c r="A124" s="9">
        <v>120</v>
      </c>
      <c r="B124" s="15" t="s">
        <v>137</v>
      </c>
      <c r="C124" s="15" t="s">
        <v>102</v>
      </c>
      <c r="D124" s="24">
        <v>16000</v>
      </c>
      <c r="E124" s="41">
        <v>16000</v>
      </c>
      <c r="F124" s="15" t="s">
        <v>19</v>
      </c>
      <c r="G124" s="15">
        <v>0</v>
      </c>
      <c r="H124" s="40" t="s">
        <v>4</v>
      </c>
      <c r="I124" s="47">
        <f>E124/E162</f>
        <v>3.4431186046761852E-4</v>
      </c>
      <c r="M124" s="24"/>
    </row>
    <row r="125" spans="1:13" ht="15.75" thickBot="1">
      <c r="A125" s="9">
        <v>121</v>
      </c>
      <c r="B125" s="15" t="s">
        <v>138</v>
      </c>
      <c r="C125" s="36" t="s">
        <v>102</v>
      </c>
      <c r="D125" s="24">
        <v>182368</v>
      </c>
      <c r="E125" s="41">
        <v>182368</v>
      </c>
      <c r="F125" s="15" t="s">
        <v>19</v>
      </c>
      <c r="G125" s="15">
        <v>0</v>
      </c>
      <c r="H125" s="40" t="s">
        <v>4</v>
      </c>
      <c r="I125" s="47">
        <f>E125/E162</f>
        <v>3.9244665856099162E-3</v>
      </c>
      <c r="M125" s="24"/>
    </row>
    <row r="126" spans="1:13">
      <c r="A126" s="9">
        <v>122</v>
      </c>
      <c r="B126" s="15" t="s">
        <v>139</v>
      </c>
      <c r="C126" s="15" t="s">
        <v>102</v>
      </c>
      <c r="D126" s="24">
        <v>34511</v>
      </c>
      <c r="E126" s="41">
        <v>34511</v>
      </c>
      <c r="F126" s="15" t="s">
        <v>19</v>
      </c>
      <c r="G126" s="15">
        <v>0</v>
      </c>
      <c r="H126" s="40" t="s">
        <v>4</v>
      </c>
      <c r="I126" s="47">
        <f>E126/E162</f>
        <v>7.4265916353737397E-4</v>
      </c>
      <c r="M126" s="24"/>
    </row>
    <row r="127" spans="1:13" ht="15.75" thickBot="1">
      <c r="A127" s="9">
        <v>123</v>
      </c>
      <c r="B127" s="15" t="s">
        <v>140</v>
      </c>
      <c r="C127" s="36" t="s">
        <v>102</v>
      </c>
      <c r="D127" s="24">
        <v>357263</v>
      </c>
      <c r="E127" s="41">
        <v>357263</v>
      </c>
      <c r="F127" s="15" t="s">
        <v>19</v>
      </c>
      <c r="G127" s="15">
        <v>0</v>
      </c>
      <c r="H127" s="40" t="s">
        <v>4</v>
      </c>
      <c r="I127" s="47">
        <f>E127/E162</f>
        <v>7.6881180128901749E-3</v>
      </c>
      <c r="M127" s="24"/>
    </row>
    <row r="128" spans="1:13">
      <c r="A128" s="9">
        <v>124</v>
      </c>
      <c r="B128" s="15" t="s">
        <v>141</v>
      </c>
      <c r="C128" s="15" t="s">
        <v>102</v>
      </c>
      <c r="D128" s="24">
        <v>126826</v>
      </c>
      <c r="E128" s="41"/>
      <c r="F128" s="15" t="s">
        <v>19</v>
      </c>
      <c r="G128" s="15">
        <v>0</v>
      </c>
      <c r="H128" s="40" t="s">
        <v>4</v>
      </c>
      <c r="I128" s="47">
        <v>0</v>
      </c>
      <c r="M128" s="24">
        <v>126826</v>
      </c>
    </row>
    <row r="129" spans="1:13" ht="15.75" thickBot="1">
      <c r="A129" s="9">
        <v>125</v>
      </c>
      <c r="B129" s="15" t="s">
        <v>142</v>
      </c>
      <c r="C129" s="36" t="s">
        <v>102</v>
      </c>
      <c r="D129" s="24">
        <v>22960</v>
      </c>
      <c r="E129" s="41">
        <v>22960</v>
      </c>
      <c r="F129" s="15" t="s">
        <v>19</v>
      </c>
      <c r="G129" s="15">
        <v>0</v>
      </c>
      <c r="H129" s="40" t="s">
        <v>4</v>
      </c>
      <c r="I129" s="47">
        <f>E129/E162</f>
        <v>4.9408751977103257E-4</v>
      </c>
      <c r="M129" s="24"/>
    </row>
    <row r="130" spans="1:13">
      <c r="A130" s="9">
        <v>126</v>
      </c>
      <c r="B130" s="15" t="s">
        <v>143</v>
      </c>
      <c r="C130" s="15" t="s">
        <v>102</v>
      </c>
      <c r="D130" s="24">
        <v>108000</v>
      </c>
      <c r="E130" s="41">
        <v>108000</v>
      </c>
      <c r="F130" s="15" t="s">
        <v>19</v>
      </c>
      <c r="G130" s="15">
        <v>0</v>
      </c>
      <c r="H130" s="40" t="s">
        <v>4</v>
      </c>
      <c r="I130" s="47">
        <f>E130/E162</f>
        <v>2.3241050581564253E-3</v>
      </c>
      <c r="M130" s="24"/>
    </row>
    <row r="131" spans="1:13" ht="15.75" thickBot="1">
      <c r="A131" s="9">
        <v>127</v>
      </c>
      <c r="B131" s="15" t="s">
        <v>144</v>
      </c>
      <c r="C131" s="36" t="s">
        <v>102</v>
      </c>
      <c r="D131" s="24">
        <v>74641</v>
      </c>
      <c r="E131" s="41"/>
      <c r="F131" s="15" t="s">
        <v>19</v>
      </c>
      <c r="G131" s="15">
        <v>0</v>
      </c>
      <c r="H131" s="40" t="s">
        <v>4</v>
      </c>
      <c r="I131" s="47">
        <v>0</v>
      </c>
      <c r="M131" s="24">
        <v>74641</v>
      </c>
    </row>
    <row r="132" spans="1:13">
      <c r="A132" s="9">
        <v>128</v>
      </c>
      <c r="B132" s="15" t="s">
        <v>145</v>
      </c>
      <c r="C132" s="15" t="s">
        <v>102</v>
      </c>
      <c r="D132" s="24">
        <v>75308</v>
      </c>
      <c r="E132" s="41">
        <v>75308</v>
      </c>
      <c r="F132" s="15" t="s">
        <v>19</v>
      </c>
      <c r="G132" s="15">
        <v>0</v>
      </c>
      <c r="H132" s="40" t="s">
        <v>4</v>
      </c>
      <c r="I132" s="47">
        <f>E132/E162</f>
        <v>1.6205898492559635E-3</v>
      </c>
      <c r="M132" s="24"/>
    </row>
    <row r="133" spans="1:13" ht="15.75" thickBot="1">
      <c r="A133" s="9">
        <v>129</v>
      </c>
      <c r="B133" s="15" t="s">
        <v>146</v>
      </c>
      <c r="C133" s="36" t="s">
        <v>102</v>
      </c>
      <c r="D133" s="24">
        <v>750000</v>
      </c>
      <c r="E133" s="41">
        <v>750000</v>
      </c>
      <c r="F133" s="15" t="s">
        <v>19</v>
      </c>
      <c r="G133" s="15">
        <v>0</v>
      </c>
      <c r="H133" s="40" t="s">
        <v>4</v>
      </c>
      <c r="I133" s="47">
        <f>E133/E162</f>
        <v>1.6139618459419618E-2</v>
      </c>
      <c r="M133" s="24"/>
    </row>
    <row r="134" spans="1:13">
      <c r="A134" s="9">
        <v>130</v>
      </c>
      <c r="B134" s="15" t="s">
        <v>147</v>
      </c>
      <c r="C134" s="15" t="s">
        <v>102</v>
      </c>
      <c r="D134" s="24">
        <v>92480</v>
      </c>
      <c r="E134" s="41">
        <v>92480</v>
      </c>
      <c r="F134" s="15" t="s">
        <v>19</v>
      </c>
      <c r="G134" s="15">
        <v>0</v>
      </c>
      <c r="H134" s="40" t="s">
        <v>4</v>
      </c>
      <c r="I134" s="47">
        <f>E134/E162</f>
        <v>1.9901225535028351E-3</v>
      </c>
      <c r="M134" s="24"/>
    </row>
    <row r="135" spans="1:13" ht="15.75" thickBot="1">
      <c r="A135" s="9">
        <v>131</v>
      </c>
      <c r="B135" s="15" t="s">
        <v>148</v>
      </c>
      <c r="C135" s="36" t="s">
        <v>102</v>
      </c>
      <c r="D135" s="24">
        <v>450000</v>
      </c>
      <c r="E135" s="41">
        <v>450000</v>
      </c>
      <c r="F135" s="15" t="s">
        <v>19</v>
      </c>
      <c r="G135" s="15">
        <v>0</v>
      </c>
      <c r="H135" s="40" t="s">
        <v>4</v>
      </c>
      <c r="I135" s="47">
        <f>E135/E162</f>
        <v>9.683771075651772E-3</v>
      </c>
      <c r="M135" s="24"/>
    </row>
    <row r="136" spans="1:13">
      <c r="A136" s="9">
        <v>132</v>
      </c>
      <c r="B136" s="15" t="s">
        <v>149</v>
      </c>
      <c r="C136" s="15" t="s">
        <v>102</v>
      </c>
      <c r="D136" s="24">
        <v>202604</v>
      </c>
      <c r="E136" s="41">
        <v>202604</v>
      </c>
      <c r="F136" s="15" t="s">
        <v>19</v>
      </c>
      <c r="G136" s="15">
        <v>0</v>
      </c>
      <c r="H136" s="40" t="s">
        <v>4</v>
      </c>
      <c r="I136" s="47">
        <f>E136/E162</f>
        <v>4.3599350111363363E-3</v>
      </c>
      <c r="M136" s="24"/>
    </row>
    <row r="137" spans="1:13" ht="15.75" thickBot="1">
      <c r="A137" s="9">
        <v>133</v>
      </c>
      <c r="B137" s="15" t="s">
        <v>150</v>
      </c>
      <c r="C137" s="36" t="s">
        <v>102</v>
      </c>
      <c r="D137" s="24">
        <v>143320</v>
      </c>
      <c r="E137" s="41">
        <v>143320</v>
      </c>
      <c r="F137" s="15" t="s">
        <v>19</v>
      </c>
      <c r="G137" s="15">
        <v>0</v>
      </c>
      <c r="H137" s="40" t="s">
        <v>4</v>
      </c>
      <c r="I137" s="47">
        <f>E137/E162</f>
        <v>3.084173490138693E-3</v>
      </c>
      <c r="M137" s="24"/>
    </row>
    <row r="138" spans="1:13">
      <c r="A138" s="9">
        <v>134</v>
      </c>
      <c r="B138" s="15" t="s">
        <v>151</v>
      </c>
      <c r="C138" s="15" t="s">
        <v>102</v>
      </c>
      <c r="D138" s="24">
        <v>249946</v>
      </c>
      <c r="E138" s="41">
        <v>249946</v>
      </c>
      <c r="F138" s="15" t="s">
        <v>19</v>
      </c>
      <c r="G138" s="15">
        <v>0</v>
      </c>
      <c r="H138" s="40" t="s">
        <v>4</v>
      </c>
      <c r="I138" s="47">
        <f>E138/E162</f>
        <v>5.3787107672774613E-3</v>
      </c>
      <c r="M138" s="24"/>
    </row>
    <row r="139" spans="1:13" ht="15.75" thickBot="1">
      <c r="A139" s="9">
        <v>135</v>
      </c>
      <c r="B139" s="15" t="s">
        <v>152</v>
      </c>
      <c r="C139" s="36" t="s">
        <v>102</v>
      </c>
      <c r="D139" s="24">
        <v>34665</v>
      </c>
      <c r="E139" s="41">
        <v>34665</v>
      </c>
      <c r="F139" s="15" t="s">
        <v>19</v>
      </c>
      <c r="G139" s="15">
        <v>0</v>
      </c>
      <c r="H139" s="40" t="s">
        <v>4</v>
      </c>
      <c r="I139" s="47">
        <f>E139/E162</f>
        <v>7.4597316519437482E-4</v>
      </c>
      <c r="M139" s="24"/>
    </row>
    <row r="140" spans="1:13">
      <c r="A140" s="9">
        <v>136</v>
      </c>
      <c r="B140" s="15" t="s">
        <v>153</v>
      </c>
      <c r="C140" s="15" t="s">
        <v>102</v>
      </c>
      <c r="D140" s="24">
        <v>44589</v>
      </c>
      <c r="E140" s="41">
        <v>44589</v>
      </c>
      <c r="F140" s="15" t="s">
        <v>19</v>
      </c>
      <c r="G140" s="15">
        <v>0</v>
      </c>
      <c r="H140" s="40" t="s">
        <v>4</v>
      </c>
      <c r="I140" s="47">
        <f>E140/E162</f>
        <v>9.5953259664941523E-4</v>
      </c>
      <c r="M140" s="24"/>
    </row>
    <row r="141" spans="1:13" ht="15.75" thickBot="1">
      <c r="A141" s="9">
        <v>137</v>
      </c>
      <c r="B141" s="15" t="s">
        <v>154</v>
      </c>
      <c r="C141" s="36" t="s">
        <v>102</v>
      </c>
      <c r="D141" s="24">
        <v>108500</v>
      </c>
      <c r="E141" s="41"/>
      <c r="F141" s="15" t="s">
        <v>19</v>
      </c>
      <c r="G141" s="15">
        <v>0</v>
      </c>
      <c r="H141" s="40" t="s">
        <v>4</v>
      </c>
      <c r="I141" s="47">
        <v>0</v>
      </c>
      <c r="M141" s="24">
        <v>108500</v>
      </c>
    </row>
    <row r="142" spans="1:13">
      <c r="A142" s="9">
        <v>138</v>
      </c>
      <c r="B142" s="15" t="s">
        <v>155</v>
      </c>
      <c r="C142" s="15" t="s">
        <v>102</v>
      </c>
      <c r="D142" s="24">
        <v>124000</v>
      </c>
      <c r="E142" s="41"/>
      <c r="F142" s="15" t="s">
        <v>19</v>
      </c>
      <c r="G142" s="15">
        <v>0</v>
      </c>
      <c r="H142" s="40" t="s">
        <v>4</v>
      </c>
      <c r="I142" s="47">
        <v>0</v>
      </c>
      <c r="M142" s="24">
        <v>124000</v>
      </c>
    </row>
    <row r="143" spans="1:13" ht="15.75" thickBot="1">
      <c r="A143" s="9">
        <v>139</v>
      </c>
      <c r="B143" s="15" t="s">
        <v>156</v>
      </c>
      <c r="C143" s="36" t="s">
        <v>102</v>
      </c>
      <c r="D143" s="24">
        <v>388800</v>
      </c>
      <c r="E143" s="41">
        <v>388800</v>
      </c>
      <c r="F143" s="15" t="s">
        <v>19</v>
      </c>
      <c r="G143" s="15">
        <v>0</v>
      </c>
      <c r="H143" s="40" t="s">
        <v>4</v>
      </c>
      <c r="I143" s="47">
        <f>E143/E162</f>
        <v>8.3667782093631311E-3</v>
      </c>
      <c r="M143" s="24"/>
    </row>
    <row r="144" spans="1:13">
      <c r="A144" s="9">
        <v>140</v>
      </c>
      <c r="B144" s="15" t="s">
        <v>157</v>
      </c>
      <c r="C144" s="15" t="s">
        <v>102</v>
      </c>
      <c r="D144" s="24">
        <v>349920</v>
      </c>
      <c r="E144" s="41">
        <v>349920</v>
      </c>
      <c r="F144" s="15" t="s">
        <v>19</v>
      </c>
      <c r="G144" s="15">
        <v>0</v>
      </c>
      <c r="H144" s="40" t="s">
        <v>4</v>
      </c>
      <c r="I144" s="47">
        <f>E144/E162</f>
        <v>7.5301003884268173E-3</v>
      </c>
      <c r="M144" s="24"/>
    </row>
    <row r="145" spans="1:13">
      <c r="A145" s="9">
        <v>141</v>
      </c>
      <c r="B145" s="15" t="s">
        <v>158</v>
      </c>
      <c r="C145" s="15" t="s">
        <v>102</v>
      </c>
      <c r="D145" s="24">
        <v>252208</v>
      </c>
      <c r="E145" s="41">
        <v>252208</v>
      </c>
      <c r="F145" s="15" t="s">
        <v>19</v>
      </c>
      <c r="G145" s="15">
        <v>0</v>
      </c>
      <c r="H145" s="40" t="s">
        <v>4</v>
      </c>
      <c r="I145" s="47">
        <f>E145/E162</f>
        <v>5.4273878565510711E-3</v>
      </c>
      <c r="M145" s="24"/>
    </row>
    <row r="146" spans="1:13" ht="15.75" thickBot="1">
      <c r="A146" s="9">
        <v>142</v>
      </c>
      <c r="B146" s="15" t="s">
        <v>159</v>
      </c>
      <c r="C146" s="36" t="s">
        <v>102</v>
      </c>
      <c r="D146" s="24">
        <v>12000</v>
      </c>
      <c r="E146" s="41"/>
      <c r="F146" s="15" t="s">
        <v>19</v>
      </c>
      <c r="G146" s="15">
        <v>0</v>
      </c>
      <c r="H146" s="40" t="s">
        <v>4</v>
      </c>
      <c r="I146" s="47">
        <v>0</v>
      </c>
      <c r="M146" s="24">
        <v>12000</v>
      </c>
    </row>
    <row r="147" spans="1:13">
      <c r="A147" s="9">
        <v>143</v>
      </c>
      <c r="B147" s="15" t="s">
        <v>160</v>
      </c>
      <c r="C147" s="15" t="s">
        <v>102</v>
      </c>
      <c r="D147" s="24">
        <v>148796</v>
      </c>
      <c r="E147" s="41">
        <v>148796</v>
      </c>
      <c r="F147" s="15" t="s">
        <v>19</v>
      </c>
      <c r="G147" s="15">
        <v>0</v>
      </c>
      <c r="H147" s="40" t="s">
        <v>4</v>
      </c>
      <c r="I147" s="47">
        <f>E147/E162</f>
        <v>3.2020142243837355E-3</v>
      </c>
      <c r="M147" s="24"/>
    </row>
    <row r="148" spans="1:13" ht="15.75" thickBot="1">
      <c r="A148" s="9">
        <v>144</v>
      </c>
      <c r="B148" s="15" t="s">
        <v>100</v>
      </c>
      <c r="C148" s="36" t="s">
        <v>102</v>
      </c>
      <c r="D148" s="24">
        <v>62516</v>
      </c>
      <c r="E148" s="41">
        <v>62516</v>
      </c>
      <c r="F148" s="15" t="s">
        <v>19</v>
      </c>
      <c r="G148" s="15">
        <v>0</v>
      </c>
      <c r="H148" s="40" t="s">
        <v>4</v>
      </c>
      <c r="I148" s="47">
        <f>E148/E162</f>
        <v>1.3453125168121026E-3</v>
      </c>
      <c r="M148" s="24"/>
    </row>
    <row r="149" spans="1:13">
      <c r="A149" s="9">
        <v>145</v>
      </c>
      <c r="B149" s="15" t="s">
        <v>161</v>
      </c>
      <c r="C149" s="15" t="s">
        <v>102</v>
      </c>
      <c r="D149" s="24">
        <v>247447</v>
      </c>
      <c r="E149" s="41">
        <v>247447</v>
      </c>
      <c r="F149" s="15" t="s">
        <v>19</v>
      </c>
      <c r="G149" s="15">
        <v>0</v>
      </c>
      <c r="H149" s="40" t="s">
        <v>4</v>
      </c>
      <c r="I149" s="47">
        <f>E149/E162</f>
        <v>5.3249335585706754E-3</v>
      </c>
      <c r="M149" s="24"/>
    </row>
    <row r="150" spans="1:13" ht="15.75" thickBot="1">
      <c r="A150" s="9">
        <v>146</v>
      </c>
      <c r="B150" s="15" t="s">
        <v>162</v>
      </c>
      <c r="C150" s="36" t="s">
        <v>102</v>
      </c>
      <c r="D150" s="24">
        <v>132426</v>
      </c>
      <c r="E150" s="41"/>
      <c r="F150" s="15" t="s">
        <v>19</v>
      </c>
      <c r="G150" s="15">
        <v>0</v>
      </c>
      <c r="H150" s="40" t="s">
        <v>4</v>
      </c>
      <c r="I150" s="47">
        <v>0</v>
      </c>
      <c r="M150" s="24">
        <v>132426</v>
      </c>
    </row>
    <row r="151" spans="1:13">
      <c r="A151" s="9">
        <v>147</v>
      </c>
      <c r="B151" s="15" t="s">
        <v>163</v>
      </c>
      <c r="C151" s="15" t="s">
        <v>102</v>
      </c>
      <c r="D151" s="24">
        <v>1260659</v>
      </c>
      <c r="E151" s="41">
        <v>1260659</v>
      </c>
      <c r="F151" s="15" t="s">
        <v>19</v>
      </c>
      <c r="G151" s="15">
        <v>0</v>
      </c>
      <c r="H151" s="40" t="s">
        <v>94</v>
      </c>
      <c r="I151" s="47">
        <v>0</v>
      </c>
      <c r="M151" s="24"/>
    </row>
    <row r="152" spans="1:13" ht="15.75" thickBot="1">
      <c r="A152" s="9">
        <v>148</v>
      </c>
      <c r="B152" s="15" t="s">
        <v>164</v>
      </c>
      <c r="C152" s="36" t="s">
        <v>102</v>
      </c>
      <c r="D152" s="24">
        <v>37580</v>
      </c>
      <c r="E152" s="41">
        <v>37580</v>
      </c>
      <c r="F152" s="15" t="s">
        <v>19</v>
      </c>
      <c r="G152" s="15">
        <v>0</v>
      </c>
      <c r="H152" s="40" t="s">
        <v>94</v>
      </c>
      <c r="I152" s="47">
        <v>0</v>
      </c>
      <c r="M152" s="24"/>
    </row>
    <row r="153" spans="1:13">
      <c r="A153" s="9">
        <v>149</v>
      </c>
      <c r="B153" s="15" t="s">
        <v>165</v>
      </c>
      <c r="C153" s="15" t="s">
        <v>102</v>
      </c>
      <c r="D153" s="24">
        <v>310810</v>
      </c>
      <c r="E153" s="41">
        <v>310810</v>
      </c>
      <c r="F153" s="15" t="s">
        <v>19</v>
      </c>
      <c r="G153" s="15">
        <v>0</v>
      </c>
      <c r="H153" s="40" t="s">
        <v>4</v>
      </c>
      <c r="I153" s="47">
        <f>E153/E162</f>
        <v>6.6884730844962827E-3</v>
      </c>
      <c r="M153" s="24"/>
    </row>
    <row r="154" spans="1:13" ht="15.75" thickBot="1">
      <c r="A154" s="9">
        <v>150</v>
      </c>
      <c r="B154" s="15" t="s">
        <v>166</v>
      </c>
      <c r="C154" s="36" t="s">
        <v>102</v>
      </c>
      <c r="D154" s="24">
        <v>136517</v>
      </c>
      <c r="E154" s="41">
        <v>136517</v>
      </c>
      <c r="F154" s="15" t="s">
        <v>19</v>
      </c>
      <c r="G154" s="15">
        <v>0</v>
      </c>
      <c r="H154" s="40" t="s">
        <v>4</v>
      </c>
      <c r="I154" s="47">
        <f>E154/E162</f>
        <v>2.9377763909661176E-3</v>
      </c>
      <c r="M154" s="24"/>
    </row>
    <row r="155" spans="1:13">
      <c r="A155" s="9">
        <v>151</v>
      </c>
      <c r="B155" s="15" t="s">
        <v>129</v>
      </c>
      <c r="C155" s="15" t="s">
        <v>102</v>
      </c>
      <c r="D155" s="24">
        <v>13452</v>
      </c>
      <c r="E155" s="41">
        <v>13452</v>
      </c>
      <c r="F155" s="15" t="s">
        <v>19</v>
      </c>
      <c r="G155" s="15">
        <v>0</v>
      </c>
      <c r="H155" s="40" t="s">
        <v>4</v>
      </c>
      <c r="I155" s="47">
        <f>E155/E162</f>
        <v>2.894801966881503E-4</v>
      </c>
      <c r="M155" s="24"/>
    </row>
    <row r="156" spans="1:13" ht="15.75" thickBot="1">
      <c r="A156" s="9">
        <v>152</v>
      </c>
      <c r="B156" s="15" t="s">
        <v>167</v>
      </c>
      <c r="C156" s="36" t="s">
        <v>102</v>
      </c>
      <c r="D156" s="24">
        <v>121746</v>
      </c>
      <c r="E156" s="41">
        <v>121746</v>
      </c>
      <c r="F156" s="15" t="s">
        <v>19</v>
      </c>
      <c r="G156" s="15">
        <v>0</v>
      </c>
      <c r="H156" s="40" t="s">
        <v>4</v>
      </c>
      <c r="I156" s="47">
        <f>E156/E162</f>
        <v>2.6199119852806678E-3</v>
      </c>
      <c r="M156" s="24"/>
    </row>
    <row r="157" spans="1:13">
      <c r="A157" s="9">
        <v>153</v>
      </c>
      <c r="B157" s="15" t="s">
        <v>168</v>
      </c>
      <c r="C157" s="15" t="s">
        <v>102</v>
      </c>
      <c r="D157" s="24">
        <v>63173</v>
      </c>
      <c r="E157" s="41">
        <v>63173</v>
      </c>
      <c r="F157" s="15" t="s">
        <v>19</v>
      </c>
      <c r="G157" s="15">
        <v>0</v>
      </c>
      <c r="H157" s="40" t="s">
        <v>4</v>
      </c>
      <c r="I157" s="47">
        <f>E157/E162</f>
        <v>1.359450822582554E-3</v>
      </c>
      <c r="M157" s="24"/>
    </row>
    <row r="158" spans="1:13">
      <c r="M158" s="24"/>
    </row>
    <row r="159" spans="1:13">
      <c r="B159" s="15" t="s">
        <v>169</v>
      </c>
      <c r="D159" s="24">
        <f>SUM(D5:D157)</f>
        <v>58984062</v>
      </c>
      <c r="E159" s="24">
        <f>SUM(E5:E157)</f>
        <v>53275418</v>
      </c>
      <c r="M159" s="24">
        <f>SUM(M17:M157)</f>
        <v>5708644</v>
      </c>
    </row>
    <row r="162" spans="4:5">
      <c r="D162" s="24">
        <f>SUM(E152,D151,D150,D146,D142,D141,D131,D128,D123,D119,D112,D102,D104,D93,D82,D65,D57,D55,D51,D50,D44,D38,D33,D25,D17,D7,D29,D14,D11)</f>
        <v>12514562</v>
      </c>
      <c r="E162" s="24">
        <f>SUM(E5,E6,E157,E156,E155,E154,E153,E149,E148,E147,E145,E144,E143,E140,E139,E138,E137,E136,E135,E134,E133,E132,E130,E129,E127,E126,E125,E124,E122,E121,E120,E118,E117,E116,E115,E114,E113,E111,E110,E109,E108,E107,E106,E105,E103,E101,E100,E99,E98,E97,E96,E95,E94,E92,E91,E90,E89,E88,E87,E86,E85,E84,E83,E81,E80,E79,E78,E77,E76,E75,E74,E73,E72,E71,E70,E69,E68,E67,E66,E64,E63,E62,E61,E60,E59,E58,E56,E54,E53,E52,E49,E48,E47,E46,E45,E43,E42,E41,E40,E39,E37,E36,E35,E34,E32,E31,E30,E28,E27,E26,E24,E23,E22,E21,E20,E19,E18,E16,E15,E13,E12,E10,E9,E8)</f>
        <v>46469500</v>
      </c>
    </row>
  </sheetData>
  <autoFilter ref="A4:N88"/>
  <mergeCells count="11">
    <mergeCell ref="A1:N1"/>
    <mergeCell ref="A2:N2"/>
    <mergeCell ref="A3:A4"/>
    <mergeCell ref="B3:B4"/>
    <mergeCell ref="C3:D3"/>
    <mergeCell ref="E3:I3"/>
    <mergeCell ref="J3:J4"/>
    <mergeCell ref="K3:K4"/>
    <mergeCell ref="L3:L4"/>
    <mergeCell ref="M3:M4"/>
    <mergeCell ref="N3:N4"/>
  </mergeCells>
  <pageMargins left="0.25" right="0.25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17-05-2024</vt:lpstr>
      <vt:lpstr>'17-05-2024'!Print_Area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2024-08-14T13:28:08Z</dcterms:modified>
</cp:coreProperties>
</file>